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PRAÇA DA BÍBLIA\"/>
    </mc:Choice>
  </mc:AlternateContent>
  <bookViews>
    <workbookView xWindow="0" yWindow="0" windowWidth="20490" windowHeight="10920"/>
  </bookViews>
  <sheets>
    <sheet name="ORÇAMENTO" sheetId="6" r:id="rId1"/>
    <sheet name="MEMORIAL DE CÁLCULO" sheetId="7" r:id="rId2"/>
    <sheet name="BDI" sheetId="8" r:id="rId3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8" i="6" l="1"/>
  <c r="H13" i="6"/>
  <c r="H40" i="6"/>
  <c r="H35" i="6"/>
  <c r="H29" i="6"/>
  <c r="H17" i="6"/>
  <c r="H8" i="6" l="1"/>
  <c r="H11" i="6"/>
  <c r="H19" i="6" l="1"/>
  <c r="H20" i="6"/>
  <c r="H21" i="6"/>
  <c r="H22" i="6"/>
  <c r="H23" i="6"/>
  <c r="H24" i="6"/>
  <c r="H25" i="6"/>
  <c r="H26" i="6"/>
  <c r="H27" i="6"/>
  <c r="H28" i="6"/>
  <c r="H18" i="6"/>
  <c r="B17" i="8" l="1"/>
  <c r="B9" i="8"/>
  <c r="D18" i="8" s="1"/>
  <c r="H14" i="6" l="1"/>
  <c r="H31" i="6"/>
  <c r="H39" i="6"/>
  <c r="H37" i="6"/>
  <c r="H38" i="6"/>
  <c r="H36" i="6"/>
  <c r="H43" i="6"/>
  <c r="H44" i="6"/>
  <c r="H45" i="6"/>
  <c r="H46" i="6"/>
  <c r="H47" i="6"/>
  <c r="H42" i="6"/>
  <c r="H30" i="6" l="1"/>
  <c r="H15" i="6"/>
  <c r="H32" i="6"/>
  <c r="H16" i="6" l="1"/>
  <c r="H34" i="6" l="1"/>
  <c r="H33" i="6"/>
  <c r="H12" i="6"/>
  <c r="H10" i="6"/>
  <c r="H41" i="6" l="1"/>
  <c r="H9" i="6"/>
  <c r="H49" i="6" l="1"/>
  <c r="H50" i="6" s="1"/>
</calcChain>
</file>

<file path=xl/sharedStrings.xml><?xml version="1.0" encoding="utf-8"?>
<sst xmlns="http://schemas.openxmlformats.org/spreadsheetml/2006/main" count="475" uniqueCount="209">
  <si>
    <t>PLANILHA ORÇAMENTÁRIA</t>
  </si>
  <si>
    <t>FONTE</t>
  </si>
  <si>
    <t>CÓDIGO</t>
  </si>
  <si>
    <t>ITEM</t>
  </si>
  <si>
    <t>DESCRIÇÃO</t>
  </si>
  <si>
    <t>UNID.</t>
  </si>
  <si>
    <t>QUANT.</t>
  </si>
  <si>
    <t>VALOR UNIT.</t>
  </si>
  <si>
    <t>TOTAL</t>
  </si>
  <si>
    <t>1.0</t>
  </si>
  <si>
    <t>SERVIÇOS PRELIMINARES</t>
  </si>
  <si>
    <t>1.1</t>
  </si>
  <si>
    <t>m²</t>
  </si>
  <si>
    <t xml:space="preserve">  PREFEITURA MUNICIPAL DE PEDRO DE TOLEDO</t>
  </si>
  <si>
    <t>1.2</t>
  </si>
  <si>
    <t>2.0</t>
  </si>
  <si>
    <t>m³</t>
  </si>
  <si>
    <t>3.0</t>
  </si>
  <si>
    <t>m</t>
  </si>
  <si>
    <t>kg</t>
  </si>
  <si>
    <t>4.0</t>
  </si>
  <si>
    <t>4.1</t>
  </si>
  <si>
    <t>5.0</t>
  </si>
  <si>
    <t>4.2</t>
  </si>
  <si>
    <t>1.3</t>
  </si>
  <si>
    <t>2.1</t>
  </si>
  <si>
    <t>2.2</t>
  </si>
  <si>
    <t>2.3</t>
  </si>
  <si>
    <t>3.1</t>
  </si>
  <si>
    <t>3.2</t>
  </si>
  <si>
    <t>3.3</t>
  </si>
  <si>
    <t>VALOR</t>
  </si>
  <si>
    <t>JEFERSON SERRADILHA SCHUINDT</t>
  </si>
  <si>
    <t>4.3</t>
  </si>
  <si>
    <t>4.4</t>
  </si>
  <si>
    <t>VALOR TOTAL</t>
  </si>
  <si>
    <t>CREA 5069992012</t>
  </si>
  <si>
    <t xml:space="preserve">DIRETOR DO DEPARTAMENTO DE OBRAS </t>
  </si>
  <si>
    <t>_________________________________________</t>
  </si>
  <si>
    <t>3.4</t>
  </si>
  <si>
    <t>3.5</t>
  </si>
  <si>
    <t>5.1</t>
  </si>
  <si>
    <t>5.2</t>
  </si>
  <si>
    <t>5.3</t>
  </si>
  <si>
    <t>5.4</t>
  </si>
  <si>
    <t>BDI</t>
  </si>
  <si>
    <t>02.08.020</t>
  </si>
  <si>
    <t>CDHU</t>
  </si>
  <si>
    <t>Administração 2020-2024</t>
  </si>
  <si>
    <t>OBRA:  REVITALIZAÇÃO DA PRAÇA DA BÍBLIA</t>
  </si>
  <si>
    <t>LOCAL:  AVENIDA SÃO JOSÉ - PEDRO DE TOLEDO/SP.</t>
  </si>
  <si>
    <t>Placa de identificação para obra</t>
  </si>
  <si>
    <t>07.05.020</t>
  </si>
  <si>
    <t>Escavação e carga mecanizada em solo vegetal superficial</t>
  </si>
  <si>
    <t>34.01.020</t>
  </si>
  <si>
    <t>Limpeza e regularização de áreas para ajardinamento (jardins e canteiros)</t>
  </si>
  <si>
    <t>35.04.120</t>
  </si>
  <si>
    <t>Banco em concreto pré-moldado, comprimento 150 cm</t>
  </si>
  <si>
    <t>35.20.050</t>
  </si>
  <si>
    <t>Conjunto de 4 lixeiras para coleta seletiva, com tampa basculante,
capacidade 50 litros</t>
  </si>
  <si>
    <t>54.01.220</t>
  </si>
  <si>
    <t>Base de bica corrida</t>
  </si>
  <si>
    <t>54.04.342</t>
  </si>
  <si>
    <t>Pavimentação em lajota de concreto 35 MPa, espessura 6 cm, colorido, tipos:
raquete, retangular, sextavado e 16 faces, com rejunte em areia</t>
  </si>
  <si>
    <t>34.01.010</t>
  </si>
  <si>
    <t>Terra vegetal orgânica comum</t>
  </si>
  <si>
    <t>34.02.040</t>
  </si>
  <si>
    <t>Plantio de grama em placas (jardins e canteiros)</t>
  </si>
  <si>
    <t>08.05.180</t>
  </si>
  <si>
    <t>Manta geotêxtil com resistência à tração longitudinal de 10kN/m e
transversal de 9kN/m</t>
  </si>
  <si>
    <t>PISO INTERTRAVADO</t>
  </si>
  <si>
    <t>PAISAGISMO E JARDINAGEM</t>
  </si>
  <si>
    <t>SINAPI</t>
  </si>
  <si>
    <t xml:space="preserve">Assentamento de guia (meio-fio) em concreto pré-moldada, dimensões de 39x6,5x6,5x19 cm, para delimitação de jardins, praças ou passeios </t>
  </si>
  <si>
    <t xml:space="preserve">ELETRÍCA </t>
  </si>
  <si>
    <t>38.19.210</t>
  </si>
  <si>
    <t>Eletroduto de PVC corrugado flexível reforçado, diâmetro externo de 25 mm</t>
  </si>
  <si>
    <t>41.10.430</t>
  </si>
  <si>
    <t>Poste telecônico reto em aço SAE 1010/1020 galvanizado a fogo, altura de 6,00 m</t>
  </si>
  <si>
    <t>41.11.440</t>
  </si>
  <si>
    <t>Suporte tubular de fixação em poste para 1 luminária tipo pétala</t>
  </si>
  <si>
    <t>41.11.450</t>
  </si>
  <si>
    <t>Suporte tubular de fixação em poste para 2luminária tipo pétala</t>
  </si>
  <si>
    <t>41.11.711</t>
  </si>
  <si>
    <t>Luminária LED retangular para parede ou piso, fluxo luminoso de 11838 a 12150 lm, eficiência mínima 107 lm/W - potência de 86 W/120 W</t>
  </si>
  <si>
    <t>39.02.016</t>
  </si>
  <si>
    <t>Cabo de cobre de 2,5 mm², isolamento 750 V - isolação em PVC 70°C</t>
  </si>
  <si>
    <t>40.11.010</t>
  </si>
  <si>
    <t>Relé fotoelétrico 50/60 Hz, 110/220 V, 1200 VA, completo</t>
  </si>
  <si>
    <t xml:space="preserve">CÁLCULO </t>
  </si>
  <si>
    <t>BANCO CIRCULA EM CONCRETO ARMADO</t>
  </si>
  <si>
    <t>09.01.030</t>
  </si>
  <si>
    <t>Forma em madeira comum para estrutura</t>
  </si>
  <si>
    <t>10.02.020</t>
  </si>
  <si>
    <t>Armadura em tela soldada de aço</t>
  </si>
  <si>
    <t>11.01.130</t>
  </si>
  <si>
    <t>Concreto usinado, fck = 25 Mpa</t>
  </si>
  <si>
    <t>11.16.060</t>
  </si>
  <si>
    <t>Lançamento e adensamento de concreto ou massa em estrutura</t>
  </si>
  <si>
    <t>unid.</t>
  </si>
  <si>
    <t>V= 836,64m²= 41,83m³</t>
  </si>
  <si>
    <t>A= 41,83m x 20,00m= 836,64 m²</t>
  </si>
  <si>
    <t>Qt= 4,00 unid</t>
  </si>
  <si>
    <t>V= 420,00m² x 0,05m= 21,00m³</t>
  </si>
  <si>
    <t>A= 210,00m x 2,00m = 420,00m²</t>
  </si>
  <si>
    <t>Qt= 16,00 unid.</t>
  </si>
  <si>
    <t>Qt= 2,00 unid.</t>
  </si>
  <si>
    <t>A= 8,00m x 0,50m = 4,00 m²</t>
  </si>
  <si>
    <t>V= 8,0m x 0,50m x 0,05m x unid. + 0,50m x 0,15m x 0,30m x 20 unid.= 1,25 m³</t>
  </si>
  <si>
    <t>Qt= 3 unid. De 2,00m x 3,00m = 13,60kg por tela= 40,80 kg</t>
  </si>
  <si>
    <t>C= 400,00m linear</t>
  </si>
  <si>
    <t>Qt= 12,00 unid.</t>
  </si>
  <si>
    <t>Qt= 8,00 unid</t>
  </si>
  <si>
    <t>Qt= 20,00 unid</t>
  </si>
  <si>
    <t>COMPOSIÇÃO DO BDI</t>
  </si>
  <si>
    <t xml:space="preserve"> - PIS</t>
  </si>
  <si>
    <t xml:space="preserve"> - COFINS</t>
  </si>
  <si>
    <t xml:space="preserve"> - ISS</t>
  </si>
  <si>
    <t>I - taxa de incidência de impostos</t>
  </si>
  <si>
    <t>Itens de valor percentual variável com o tipo da obra ou serviço</t>
  </si>
  <si>
    <t>AC - Administração central</t>
  </si>
  <si>
    <t>S - Seguro + Garantia</t>
  </si>
  <si>
    <t>R - Risco</t>
  </si>
  <si>
    <t>G - Garantia</t>
  </si>
  <si>
    <t>DF - Despesas financeiras</t>
  </si>
  <si>
    <t>L - Lucro</t>
  </si>
  <si>
    <t xml:space="preserve">                                      BDI</t>
  </si>
  <si>
    <t>Fórmula para estipulação do BDI - Acórdão Nº 036.076/2011-2  - TCU - Plenário</t>
  </si>
  <si>
    <t>BDI =</t>
  </si>
  <si>
    <t>(1+AC+S+R)x(1+DF)x(1+L)</t>
  </si>
  <si>
    <t xml:space="preserve"> = -1</t>
  </si>
  <si>
    <t>(1-I )</t>
  </si>
  <si>
    <t>Onde:</t>
  </si>
  <si>
    <t xml:space="preserve">                                               AC = </t>
  </si>
  <si>
    <t>taxa de administração central</t>
  </si>
  <si>
    <t xml:space="preserve">                                               S =    </t>
  </si>
  <si>
    <t>taxa de seguros</t>
  </si>
  <si>
    <t xml:space="preserve">                                               R =</t>
  </si>
  <si>
    <t>taxa de riscos</t>
  </si>
  <si>
    <t xml:space="preserve">                                               G = </t>
  </si>
  <si>
    <t>taxa de garantias</t>
  </si>
  <si>
    <t xml:space="preserve">                                               DF = </t>
  </si>
  <si>
    <t>taxa de despesas financeiras</t>
  </si>
  <si>
    <t xml:space="preserve">                                               L = </t>
  </si>
  <si>
    <t>taxa de lucro/remuneração</t>
  </si>
  <si>
    <t xml:space="preserve">                                                I =</t>
  </si>
  <si>
    <t>taxa de incidência de impostos (PIS,COFINS e ISS)</t>
  </si>
  <si>
    <t>DIRETOR DO DEPARTAMENTO DE OBRAS</t>
  </si>
  <si>
    <t>OBRA:  REVITALIZAÇÃO DA PRAÇA DA BIBLIA</t>
  </si>
  <si>
    <t xml:space="preserve">LOCAL:  AV. SÃO JOSÉ - CENTRO -PEDRO DE TOLEDO - S/P </t>
  </si>
  <si>
    <t>Administração 2021-2024</t>
  </si>
  <si>
    <t>54.06.040</t>
  </si>
  <si>
    <t>Guia pré‐moldada reta tipo PMSP 100 ‐ fck 25 MPa</t>
  </si>
  <si>
    <t xml:space="preserve">BASE TABELA: - CDHU 186 S/DESON. 01/05/2022 </t>
  </si>
  <si>
    <t>11.02.060</t>
  </si>
  <si>
    <t>Concreto usinado não estrutural mínimo 300 kg cimento / m³</t>
  </si>
  <si>
    <r>
      <t>A= 2,00m x 3,00m = 6</t>
    </r>
    <r>
      <rPr>
        <b/>
        <sz val="10"/>
        <color theme="1"/>
        <rFont val="Calibri"/>
        <family val="2"/>
        <scheme val="minor"/>
      </rPr>
      <t>,00m²</t>
    </r>
  </si>
  <si>
    <t>BASE TABELA: - CDHU 186 S/DESON. 01/05/2022</t>
  </si>
  <si>
    <t>C= 260,00m linear</t>
  </si>
  <si>
    <t>4.5</t>
  </si>
  <si>
    <t>6.0</t>
  </si>
  <si>
    <t>6.1</t>
  </si>
  <si>
    <t>6.2</t>
  </si>
  <si>
    <t>6.3</t>
  </si>
  <si>
    <t>6.4</t>
  </si>
  <si>
    <t>6.5</t>
  </si>
  <si>
    <t>6.6</t>
  </si>
  <si>
    <t>6.7</t>
  </si>
  <si>
    <t>04.40.030</t>
  </si>
  <si>
    <t>Retirada manual de guia pré-moldada, inclusive limpeza e empilhamento</t>
  </si>
  <si>
    <t>03.01.020</t>
  </si>
  <si>
    <t>Demolição manual de concreto simples</t>
  </si>
  <si>
    <t>06.02.020</t>
  </si>
  <si>
    <t>Escavação manual em solo de 1ª e 2ª categoria em vala ou cava até 1,5 m</t>
  </si>
  <si>
    <t>05.07.040</t>
  </si>
  <si>
    <t>Remoção de entulho separado de obra com caçamba metálica - terra, alvenaria, concreto, argamassa, madeira, papel, plástico ou metal</t>
  </si>
  <si>
    <t>11.18.040</t>
  </si>
  <si>
    <t>Lastro de pedra britada</t>
  </si>
  <si>
    <t>17.05.100</t>
  </si>
  <si>
    <t>Piso com requadro em concreto simples com controle de fck= 25 MPa</t>
  </si>
  <si>
    <t>17.03.020</t>
  </si>
  <si>
    <t>Cimentado desempenado</t>
  </si>
  <si>
    <t>30.04.032</t>
  </si>
  <si>
    <t>Piso em ladrilho hidráulico podotátil várias cores (30x30cm), assentado com argamassa mista</t>
  </si>
  <si>
    <t>54.06.110</t>
  </si>
  <si>
    <t>Base em concreto com fck de 25 MPa, para guias, sarjetas ou sarjetões</t>
  </si>
  <si>
    <t>54.20.100</t>
  </si>
  <si>
    <t>Reassentamento de guia pré-moldada reta e/ou curva</t>
  </si>
  <si>
    <t>3.6</t>
  </si>
  <si>
    <t>3.7</t>
  </si>
  <si>
    <t>3.8</t>
  </si>
  <si>
    <t>3.9</t>
  </si>
  <si>
    <t>3.10</t>
  </si>
  <si>
    <t>3.11</t>
  </si>
  <si>
    <t>CALÇADAS ACESSÍVEIS COM LARGURA INFERIOR A 2,50M</t>
  </si>
  <si>
    <t>C= 5,70 m x 4 unid.= 22,80m</t>
  </si>
  <si>
    <t>V= 0,71m³ x 4 unid. = 2,84m³</t>
  </si>
  <si>
    <t xml:space="preserve">V= 1,85m³ x 4nid.= 7,40m³ </t>
  </si>
  <si>
    <t xml:space="preserve">V= 3,24m³ x 4 unid. = 13,00m³ </t>
  </si>
  <si>
    <t>V= 0,42m³ x unid. 1,68m³</t>
  </si>
  <si>
    <t>KG= 13,82 x 4 unid.= 55,28 kg</t>
  </si>
  <si>
    <t>V= 0,99m³ x 4 unid. = 3,96m³</t>
  </si>
  <si>
    <t>V= 12,30m³ x 4 unid.= 49,20m³</t>
  </si>
  <si>
    <t>A= 1,95m² x 4 unid.= 7,80m²</t>
  </si>
  <si>
    <t>V= 0,05m³ x 4 unid.= 0,20m³</t>
  </si>
  <si>
    <t>A= 1.256,64m² (cálculada no software AUTO CAD) pois a área tem formato irregular</t>
  </si>
  <si>
    <t>1.4</t>
  </si>
  <si>
    <t>V= 864,26m² área x 0,10m= 86,42m³</t>
  </si>
  <si>
    <t>V= 392,28m² área x 0,05m= 19,61m³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</si>
</sst>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R$&quot;* #,##0.00_-;\-&quot;R$&quot;* #,##0.00_-;_-&quot;R$&quot;* &quot;-&quot;??_-;_-@_-"/>
    <numFmt numFmtId="165" formatCode="000000"/>
    <numFmt numFmtId="166" formatCode="00000"/>
    <numFmt numFmtId="167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b/>
      <sz val="12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167" fontId="10" fillId="0" borderId="0" applyFont="0" applyFill="0" applyBorder="0" applyAlignment="0" applyProtection="0"/>
  </cellStyleXfs>
  <cellXfs count="199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1" xfId="0" applyNumberFormat="1" applyFont="1" applyBorder="1" applyAlignment="1">
      <alignment horizontal="center" vertical="center"/>
    </xf>
    <xf numFmtId="0" fontId="8" fillId="0" borderId="0" xfId="0" applyFont="1"/>
    <xf numFmtId="164" fontId="5" fillId="0" borderId="6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8" fillId="0" borderId="6" xfId="0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/>
    <xf numFmtId="0" fontId="13" fillId="4" borderId="0" xfId="0" applyFont="1" applyFill="1"/>
    <xf numFmtId="0" fontId="3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0" borderId="7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164" fontId="5" fillId="4" borderId="6" xfId="0" applyNumberFormat="1" applyFont="1" applyFill="1" applyBorder="1" applyAlignment="1">
      <alignment horizontal="center" vertical="center"/>
    </xf>
    <xf numFmtId="0" fontId="0" fillId="4" borderId="0" xfId="0" applyFont="1" applyFill="1"/>
    <xf numFmtId="165" fontId="8" fillId="4" borderId="6" xfId="0" applyNumberFormat="1" applyFont="1" applyFill="1" applyBorder="1" applyAlignment="1">
      <alignment horizontal="center" vertical="center"/>
    </xf>
    <xf numFmtId="165" fontId="8" fillId="4" borderId="1" xfId="0" applyNumberFormat="1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center" vertical="center"/>
    </xf>
    <xf numFmtId="166" fontId="8" fillId="4" borderId="7" xfId="0" applyNumberFormat="1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8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15" fillId="0" borderId="41" xfId="0" applyFont="1" applyBorder="1"/>
    <xf numFmtId="0" fontId="15" fillId="0" borderId="44" xfId="0" applyFont="1" applyBorder="1"/>
    <xf numFmtId="0" fontId="15" fillId="0" borderId="51" xfId="0" applyFont="1" applyBorder="1"/>
    <xf numFmtId="10" fontId="17" fillId="0" borderId="8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10" fontId="15" fillId="0" borderId="0" xfId="0" applyNumberFormat="1" applyFont="1" applyAlignment="1">
      <alignment horizontal="right"/>
    </xf>
    <xf numFmtId="2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22" fillId="0" borderId="8" xfId="0" applyFont="1" applyBorder="1" applyAlignment="1" applyProtection="1">
      <alignment horizontal="center" vertical="center" wrapText="1"/>
      <protection locked="0"/>
    </xf>
    <xf numFmtId="49" fontId="23" fillId="0" borderId="1" xfId="0" applyNumberFormat="1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left" vertical="center" wrapText="1" indent="1"/>
      <protection locked="0"/>
    </xf>
    <xf numFmtId="0" fontId="23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4" fillId="0" borderId="9" xfId="0" applyFont="1" applyBorder="1" applyAlignment="1">
      <alignment horizontal="center" vertical="center"/>
    </xf>
    <xf numFmtId="164" fontId="4" fillId="3" borderId="8" xfId="0" applyNumberFormat="1" applyFont="1" applyFill="1" applyBorder="1" applyAlignment="1">
      <alignment horizontal="center" vertical="center"/>
    </xf>
    <xf numFmtId="165" fontId="5" fillId="4" borderId="6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2" fontId="5" fillId="0" borderId="6" xfId="0" applyNumberFormat="1" applyFont="1" applyBorder="1" applyAlignment="1">
      <alignment horizontal="center" vertical="center"/>
    </xf>
    <xf numFmtId="164" fontId="5" fillId="0" borderId="0" xfId="0" applyNumberFormat="1" applyFont="1"/>
    <xf numFmtId="166" fontId="5" fillId="4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2" fontId="5" fillId="0" borderId="1" xfId="0" applyNumberFormat="1" applyFont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5" fillId="4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center" vertical="center"/>
    </xf>
    <xf numFmtId="166" fontId="5" fillId="4" borderId="7" xfId="0" applyNumberFormat="1" applyFont="1" applyFill="1" applyBorder="1" applyAlignment="1">
      <alignment horizontal="center" vertical="center"/>
    </xf>
    <xf numFmtId="0" fontId="2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164" fontId="5" fillId="4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/>
    </xf>
    <xf numFmtId="0" fontId="4" fillId="2" borderId="15" xfId="0" applyFont="1" applyFill="1" applyBorder="1" applyAlignment="1"/>
    <xf numFmtId="164" fontId="4" fillId="2" borderId="15" xfId="0" applyNumberFormat="1" applyFont="1" applyFill="1" applyBorder="1" applyAlignment="1">
      <alignment vertical="center"/>
    </xf>
    <xf numFmtId="10" fontId="4" fillId="2" borderId="8" xfId="1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0" borderId="0" xfId="0" applyFont="1" applyAlignment="1">
      <alignment horizontal="center"/>
    </xf>
    <xf numFmtId="0" fontId="5" fillId="4" borderId="5" xfId="0" applyFont="1" applyFill="1" applyBorder="1" applyAlignment="1">
      <alignment horizontal="center" vertical="center"/>
    </xf>
    <xf numFmtId="49" fontId="23" fillId="0" borderId="7" xfId="0" applyNumberFormat="1" applyFont="1" applyFill="1" applyBorder="1" applyAlignment="1" applyProtection="1">
      <alignment horizontal="center" vertical="center"/>
      <protection locked="0"/>
    </xf>
    <xf numFmtId="0" fontId="23" fillId="0" borderId="7" xfId="0" applyFont="1" applyBorder="1" applyAlignment="1" applyProtection="1">
      <alignment horizontal="left" vertical="center" wrapText="1" inden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6" fillId="0" borderId="10" xfId="0" applyFont="1" applyBorder="1" applyAlignment="1">
      <alignment vertical="center"/>
    </xf>
    <xf numFmtId="0" fontId="26" fillId="0" borderId="6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1" xfId="0" applyFont="1" applyBorder="1" applyAlignment="1">
      <alignment vertical="center"/>
    </xf>
    <xf numFmtId="0" fontId="27" fillId="0" borderId="1" xfId="0" applyFont="1" applyBorder="1" applyAlignment="1" applyProtection="1">
      <alignment horizontal="center" vertical="center" wrapText="1"/>
      <protection locked="0"/>
    </xf>
    <xf numFmtId="0" fontId="27" fillId="0" borderId="7" xfId="0" applyFont="1" applyBorder="1" applyAlignment="1" applyProtection="1">
      <alignment horizontal="center" vertical="center" wrapText="1"/>
      <protection locked="0"/>
    </xf>
    <xf numFmtId="0" fontId="26" fillId="0" borderId="0" xfId="0" applyFont="1"/>
    <xf numFmtId="0" fontId="4" fillId="2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3" fillId="4" borderId="14" xfId="0" applyNumberFormat="1" applyFont="1" applyFill="1" applyBorder="1" applyAlignment="1">
      <alignment horizontal="center" vertical="center"/>
    </xf>
    <xf numFmtId="164" fontId="3" fillId="4" borderId="15" xfId="0" applyNumberFormat="1" applyFont="1" applyFill="1" applyBorder="1" applyAlignment="1">
      <alignment horizontal="center" vertical="center"/>
    </xf>
    <xf numFmtId="164" fontId="13" fillId="4" borderId="21" xfId="0" applyNumberFormat="1" applyFont="1" applyFill="1" applyBorder="1" applyAlignment="1">
      <alignment horizontal="center" vertical="center"/>
    </xf>
    <xf numFmtId="164" fontId="13" fillId="4" borderId="2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7" xfId="0" applyFont="1" applyBorder="1" applyAlignment="1">
      <alignment horizontal="left" vertical="center"/>
    </xf>
    <xf numFmtId="164" fontId="13" fillId="4" borderId="55" xfId="0" applyNumberFormat="1" applyFont="1" applyFill="1" applyBorder="1" applyAlignment="1">
      <alignment horizontal="center" vertical="center"/>
    </xf>
    <xf numFmtId="164" fontId="13" fillId="4" borderId="56" xfId="0" applyNumberFormat="1" applyFont="1" applyFill="1" applyBorder="1" applyAlignment="1">
      <alignment horizontal="center" vertical="center"/>
    </xf>
    <xf numFmtId="164" fontId="13" fillId="4" borderId="4" xfId="0" applyNumberFormat="1" applyFont="1" applyFill="1" applyBorder="1" applyAlignment="1">
      <alignment horizontal="center" vertical="center"/>
    </xf>
    <xf numFmtId="164" fontId="13" fillId="4" borderId="23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164" fontId="13" fillId="4" borderId="6" xfId="0" applyNumberFormat="1" applyFont="1" applyFill="1" applyBorder="1" applyAlignment="1">
      <alignment horizontal="center" vertical="center"/>
    </xf>
    <xf numFmtId="164" fontId="13" fillId="4" borderId="7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164" fontId="13" fillId="4" borderId="1" xfId="0" applyNumberFormat="1" applyFont="1" applyFill="1" applyBorder="1" applyAlignment="1">
      <alignment horizontal="center" vertical="center"/>
    </xf>
    <xf numFmtId="164" fontId="13" fillId="4" borderId="4" xfId="0" applyNumberFormat="1" applyFont="1" applyFill="1" applyBorder="1" applyAlignment="1">
      <alignment horizontal="center" vertical="center" wrapText="1"/>
    </xf>
    <xf numFmtId="164" fontId="13" fillId="4" borderId="23" xfId="0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10" fontId="16" fillId="0" borderId="45" xfId="0" applyNumberFormat="1" applyFont="1" applyBorder="1" applyAlignment="1">
      <alignment horizontal="center"/>
    </xf>
    <xf numFmtId="10" fontId="16" fillId="0" borderId="50" xfId="0" applyNumberFormat="1" applyFont="1" applyBorder="1" applyAlignment="1">
      <alignment horizontal="center"/>
    </xf>
    <xf numFmtId="10" fontId="15" fillId="0" borderId="42" xfId="0" applyNumberFormat="1" applyFont="1" applyBorder="1" applyAlignment="1">
      <alignment horizontal="center"/>
    </xf>
    <xf numFmtId="10" fontId="15" fillId="0" borderId="43" xfId="0" applyNumberFormat="1" applyFont="1" applyBorder="1" applyAlignment="1">
      <alignment horizontal="center"/>
    </xf>
    <xf numFmtId="10" fontId="15" fillId="0" borderId="45" xfId="0" applyNumberFormat="1" applyFont="1" applyBorder="1" applyAlignment="1">
      <alignment horizontal="center"/>
    </xf>
    <xf numFmtId="10" fontId="15" fillId="0" borderId="46" xfId="0" applyNumberFormat="1" applyFont="1" applyBorder="1" applyAlignment="1">
      <alignment horizontal="center"/>
    </xf>
    <xf numFmtId="10" fontId="15" fillId="5" borderId="45" xfId="0" applyNumberFormat="1" applyFont="1" applyFill="1" applyBorder="1" applyAlignment="1">
      <alignment horizontal="center"/>
    </xf>
    <xf numFmtId="10" fontId="15" fillId="5" borderId="46" xfId="0" applyNumberFormat="1" applyFont="1" applyFill="1" applyBorder="1" applyAlignment="1">
      <alignment horizontal="center"/>
    </xf>
    <xf numFmtId="10" fontId="16" fillId="0" borderId="47" xfId="0" applyNumberFormat="1" applyFont="1" applyBorder="1" applyAlignment="1">
      <alignment horizontal="center"/>
    </xf>
    <xf numFmtId="10" fontId="16" fillId="0" borderId="48" xfId="0" applyNumberFormat="1" applyFont="1" applyBorder="1" applyAlignment="1">
      <alignment horizontal="center"/>
    </xf>
    <xf numFmtId="10" fontId="16" fillId="0" borderId="49" xfId="0" applyNumberFormat="1" applyFont="1" applyBorder="1" applyAlignment="1">
      <alignment horizontal="center"/>
    </xf>
    <xf numFmtId="0" fontId="16" fillId="0" borderId="44" xfId="0" applyFont="1" applyBorder="1" applyAlignment="1">
      <alignment horizontal="center" wrapText="1"/>
    </xf>
    <xf numFmtId="0" fontId="16" fillId="0" borderId="45" xfId="0" applyFont="1" applyBorder="1" applyAlignment="1">
      <alignment horizontal="center" wrapText="1"/>
    </xf>
    <xf numFmtId="0" fontId="16" fillId="0" borderId="46" xfId="0" applyFont="1" applyBorder="1" applyAlignment="1">
      <alignment horizontal="center" wrapText="1"/>
    </xf>
    <xf numFmtId="10" fontId="15" fillId="0" borderId="47" xfId="0" applyNumberFormat="1" applyFont="1" applyBorder="1" applyAlignment="1">
      <alignment horizontal="center"/>
    </xf>
    <xf numFmtId="10" fontId="15" fillId="0" borderId="48" xfId="0" applyNumberFormat="1" applyFont="1" applyBorder="1" applyAlignment="1">
      <alignment horizontal="center"/>
    </xf>
    <xf numFmtId="10" fontId="15" fillId="0" borderId="49" xfId="0" applyNumberFormat="1" applyFont="1" applyBorder="1" applyAlignment="1">
      <alignment horizontal="center"/>
    </xf>
    <xf numFmtId="0" fontId="15" fillId="0" borderId="0" xfId="0" applyFont="1" applyAlignment="1">
      <alignment horizontal="left"/>
    </xf>
    <xf numFmtId="0" fontId="17" fillId="0" borderId="52" xfId="0" applyFont="1" applyBorder="1" applyAlignment="1">
      <alignment horizontal="center"/>
    </xf>
    <xf numFmtId="0" fontId="17" fillId="0" borderId="53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right" vertical="center"/>
    </xf>
    <xf numFmtId="0" fontId="15" fillId="0" borderId="16" xfId="0" applyFont="1" applyBorder="1" applyAlignment="1">
      <alignment horizont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Normal" xfId="0" builtinId="0"/>
    <cellStyle name="Porcentagem" xfId="1" builtinId="5"/>
    <cellStyle name="Separador de milhares 2" xfId="2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38098</xdr:colOff>
      <xdr:row>0</xdr:row>
      <xdr:rowOff>149225</xdr:rowOff>
    </xdr:from>
    <xdr:to>
      <xdr:col>1</xdr:col>
      <xdr:colOff>627063</xdr:colOff>
      <xdr:row>5</xdr:row>
      <xdr:rowOff>23813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1FE03E0-5253-4299-A4F2-F1C26AB0B39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530"/>
        <a:stretch/>
      </xdr:blipFill>
      <xdr:spPr bwMode="auto">
        <a:xfrm>
          <a:off x="38098" y="149225"/>
          <a:ext cx="1223965" cy="842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3059112</xdr:colOff>
      <xdr:row>14</xdr:row>
      <xdr:rowOff>0</xdr:rowOff>
    </xdr:from>
    <xdr:ext cx="65" cy="172227"/>
    <xdr:sp macro="" textlink="">
      <xdr:nvSpPr>
        <xdr:cNvPr id="3" name="CaixaDeTexto 2"/>
        <xdr:cNvSpPr txBox="1"/>
      </xdr:nvSpPr>
      <xdr:spPr>
        <a:xfrm>
          <a:off x="4876800" y="329723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142872</xdr:colOff>
      <xdr:row>1</xdr:row>
      <xdr:rowOff>73025</xdr:rowOff>
    </xdr:from>
    <xdr:to>
      <xdr:col>1</xdr:col>
      <xdr:colOff>485774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1FE03E0-5253-4299-A4F2-F1C26AB0B39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530"/>
        <a:stretch/>
      </xdr:blipFill>
      <xdr:spPr bwMode="auto">
        <a:xfrm>
          <a:off x="142872" y="263525"/>
          <a:ext cx="981077" cy="746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3059112</xdr:colOff>
      <xdr:row>14</xdr:row>
      <xdr:rowOff>0</xdr:rowOff>
    </xdr:from>
    <xdr:ext cx="65" cy="172227"/>
    <xdr:sp macro="" textlink="">
      <xdr:nvSpPr>
        <xdr:cNvPr id="3" name="CaixaDeTexto 2"/>
        <xdr:cNvSpPr txBox="1"/>
      </xdr:nvSpPr>
      <xdr:spPr>
        <a:xfrm>
          <a:off x="4878387" y="3232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3</xdr:col>
      <xdr:colOff>3059112</xdr:colOff>
      <xdr:row>14</xdr:row>
      <xdr:rowOff>0</xdr:rowOff>
    </xdr:from>
    <xdr:ext cx="65" cy="172227"/>
    <xdr:sp macro="" textlink="">
      <xdr:nvSpPr>
        <xdr:cNvPr id="4" name="CaixaDeTexto 3"/>
        <xdr:cNvSpPr txBox="1"/>
      </xdr:nvSpPr>
      <xdr:spPr>
        <a:xfrm>
          <a:off x="4878387" y="296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257176</xdr:colOff>
      <xdr:row>0</xdr:row>
      <xdr:rowOff>269112</xdr:rowOff>
    </xdr:from>
    <xdr:ext cx="1693023" cy="1178687"/>
    <xdr:pic>
      <xdr:nvPicPr>
        <xdr:cNvPr id="2" name="Imagem 1">
          <a:extLst>
            <a:ext uri="{FF2B5EF4-FFF2-40B4-BE49-F238E27FC236}">
              <a16:creationId xmlns:a16="http://schemas.microsoft.com/office/drawing/2014/main" id="{7C535964-2B87-4352-A607-F5FDC0DDF39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257176" y="269112"/>
          <a:ext cx="1693023" cy="1178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topLeftCell="A9" zoomScale="120" zoomScaleNormal="120" workbookViewId="0">
      <selection activeCell="H48" sqref="H48"/>
    </sheetView>
  </sheetViews>
  <sheetFormatPr defaultRowHeight="12" x14ac:dyDescent="0.2"/>
  <cols>
    <col min="1" max="1" width="9.5703125" style="11" customWidth="1"/>
    <col min="2" max="2" width="10.42578125" style="58" customWidth="1"/>
    <col min="3" max="3" width="7.7109375" style="58" customWidth="1"/>
    <col min="4" max="4" width="66.140625" style="58" customWidth="1"/>
    <col min="5" max="5" width="7.85546875" style="58" customWidth="1"/>
    <col min="6" max="6" width="8.42578125" style="58" customWidth="1"/>
    <col min="7" max="7" width="11.140625" style="89" customWidth="1"/>
    <col min="8" max="8" width="16.140625" style="58" customWidth="1"/>
    <col min="9" max="9" width="13.42578125" style="58" bestFit="1" customWidth="1"/>
    <col min="10" max="16384" width="9.140625" style="58"/>
  </cols>
  <sheetData>
    <row r="1" spans="1:9" x14ac:dyDescent="0.2">
      <c r="A1" s="114"/>
      <c r="B1" s="115"/>
      <c r="C1" s="112" t="s">
        <v>13</v>
      </c>
      <c r="D1" s="112"/>
      <c r="E1" s="112"/>
      <c r="F1" s="112"/>
      <c r="G1" s="112"/>
      <c r="H1" s="112"/>
    </row>
    <row r="2" spans="1:9" x14ac:dyDescent="0.2">
      <c r="A2" s="116"/>
      <c r="B2" s="117"/>
      <c r="C2" s="120" t="s">
        <v>150</v>
      </c>
      <c r="D2" s="120"/>
      <c r="E2" s="120"/>
      <c r="F2" s="120"/>
      <c r="G2" s="120"/>
      <c r="H2" s="120"/>
    </row>
    <row r="3" spans="1:9" ht="17.25" customHeight="1" x14ac:dyDescent="0.2">
      <c r="A3" s="116"/>
      <c r="B3" s="117"/>
      <c r="C3" s="111" t="s">
        <v>49</v>
      </c>
      <c r="D3" s="111"/>
      <c r="E3" s="111"/>
      <c r="F3" s="111"/>
      <c r="G3" s="111"/>
      <c r="H3" s="111"/>
    </row>
    <row r="4" spans="1:9" ht="17.25" customHeight="1" x14ac:dyDescent="0.2">
      <c r="A4" s="116"/>
      <c r="B4" s="117"/>
      <c r="C4" s="111" t="s">
        <v>50</v>
      </c>
      <c r="D4" s="111"/>
      <c r="E4" s="111"/>
      <c r="F4" s="111"/>
      <c r="G4" s="111"/>
      <c r="H4" s="111"/>
    </row>
    <row r="5" spans="1:9" ht="17.25" customHeight="1" x14ac:dyDescent="0.2">
      <c r="A5" s="116"/>
      <c r="B5" s="117"/>
      <c r="C5" s="112" t="s">
        <v>0</v>
      </c>
      <c r="D5" s="112"/>
      <c r="E5" s="112"/>
      <c r="F5" s="112"/>
      <c r="G5" s="112"/>
      <c r="H5" s="112"/>
    </row>
    <row r="6" spans="1:9" ht="19.5" customHeight="1" thickBot="1" x14ac:dyDescent="0.25">
      <c r="A6" s="118"/>
      <c r="B6" s="119"/>
      <c r="C6" s="113" t="s">
        <v>153</v>
      </c>
      <c r="D6" s="113"/>
      <c r="E6" s="113"/>
      <c r="F6" s="113"/>
      <c r="G6" s="113"/>
      <c r="H6" s="113"/>
    </row>
    <row r="7" spans="1:9" ht="12.75" thickBot="1" x14ac:dyDescent="0.25">
      <c r="A7" s="8" t="s">
        <v>1</v>
      </c>
      <c r="B7" s="8" t="s">
        <v>2</v>
      </c>
      <c r="C7" s="34" t="s">
        <v>3</v>
      </c>
      <c r="D7" s="34" t="s">
        <v>4</v>
      </c>
      <c r="E7" s="34" t="s">
        <v>5</v>
      </c>
      <c r="F7" s="34" t="s">
        <v>6</v>
      </c>
      <c r="G7" s="35" t="s">
        <v>7</v>
      </c>
      <c r="H7" s="34" t="s">
        <v>8</v>
      </c>
    </row>
    <row r="8" spans="1:9" s="11" customFormat="1" ht="15.75" customHeight="1" thickBot="1" x14ac:dyDescent="0.3">
      <c r="A8" s="106"/>
      <c r="B8" s="107"/>
      <c r="C8" s="59" t="s">
        <v>9</v>
      </c>
      <c r="D8" s="59" t="s">
        <v>10</v>
      </c>
      <c r="E8" s="108"/>
      <c r="F8" s="109"/>
      <c r="G8" s="110"/>
      <c r="H8" s="60">
        <f>SUM(H9:H12)</f>
        <v>14628.813700000001</v>
      </c>
    </row>
    <row r="9" spans="1:9" ht="15" customHeight="1" x14ac:dyDescent="0.2">
      <c r="A9" s="33" t="s">
        <v>47</v>
      </c>
      <c r="B9" s="61" t="s">
        <v>46</v>
      </c>
      <c r="C9" s="62" t="s">
        <v>11</v>
      </c>
      <c r="D9" s="63" t="s">
        <v>51</v>
      </c>
      <c r="E9" s="62" t="s">
        <v>12</v>
      </c>
      <c r="F9" s="64">
        <v>6</v>
      </c>
      <c r="G9" s="26">
        <v>860.2</v>
      </c>
      <c r="H9" s="7">
        <f t="shared" ref="H9" si="0">(F9*G9)</f>
        <v>5161.2000000000007</v>
      </c>
      <c r="I9" s="65"/>
    </row>
    <row r="10" spans="1:9" s="11" customFormat="1" ht="15" customHeight="1" x14ac:dyDescent="0.25">
      <c r="A10" s="33" t="s">
        <v>47</v>
      </c>
      <c r="B10" s="66" t="s">
        <v>52</v>
      </c>
      <c r="C10" s="62" t="s">
        <v>14</v>
      </c>
      <c r="D10" s="67" t="s">
        <v>53</v>
      </c>
      <c r="E10" s="62" t="s">
        <v>16</v>
      </c>
      <c r="F10" s="68">
        <v>86.42</v>
      </c>
      <c r="G10" s="69">
        <v>32.6</v>
      </c>
      <c r="H10" s="70">
        <f t="shared" ref="H10:H12" si="1">(F10*G10)</f>
        <v>2817.2920000000004</v>
      </c>
    </row>
    <row r="11" spans="1:9" s="11" customFormat="1" ht="15" customHeight="1" x14ac:dyDescent="0.25">
      <c r="A11" s="33" t="s">
        <v>47</v>
      </c>
      <c r="B11" s="66" t="s">
        <v>170</v>
      </c>
      <c r="C11" s="62" t="s">
        <v>24</v>
      </c>
      <c r="D11" s="67" t="s">
        <v>171</v>
      </c>
      <c r="E11" s="62" t="s">
        <v>16</v>
      </c>
      <c r="F11" s="3">
        <v>19.61</v>
      </c>
      <c r="G11" s="69">
        <v>214.17</v>
      </c>
      <c r="H11" s="70">
        <f t="shared" ref="H11" si="2">(F11*G11)</f>
        <v>4199.8736999999992</v>
      </c>
    </row>
    <row r="12" spans="1:9" s="11" customFormat="1" ht="19.5" customHeight="1" thickBot="1" x14ac:dyDescent="0.3">
      <c r="A12" s="33" t="s">
        <v>47</v>
      </c>
      <c r="B12" s="71" t="s">
        <v>54</v>
      </c>
      <c r="C12" s="62" t="s">
        <v>206</v>
      </c>
      <c r="D12" s="72" t="s">
        <v>55</v>
      </c>
      <c r="E12" s="1" t="s">
        <v>12</v>
      </c>
      <c r="F12" s="73">
        <v>1256.6400000000001</v>
      </c>
      <c r="G12" s="69">
        <v>1.95</v>
      </c>
      <c r="H12" s="70">
        <f t="shared" si="1"/>
        <v>2450.4480000000003</v>
      </c>
    </row>
    <row r="13" spans="1:9" s="11" customFormat="1" ht="15.75" customHeight="1" thickBot="1" x14ac:dyDescent="0.3">
      <c r="A13" s="106"/>
      <c r="B13" s="107"/>
      <c r="C13" s="59" t="s">
        <v>15</v>
      </c>
      <c r="D13" s="59" t="s">
        <v>70</v>
      </c>
      <c r="E13" s="108"/>
      <c r="F13" s="109"/>
      <c r="G13" s="110"/>
      <c r="H13" s="60">
        <f>SUM(H14:H16)</f>
        <v>93959.361600000004</v>
      </c>
    </row>
    <row r="14" spans="1:9" s="11" customFormat="1" ht="20.25" customHeight="1" x14ac:dyDescent="0.25">
      <c r="A14" s="33" t="s">
        <v>47</v>
      </c>
      <c r="B14" s="74" t="s">
        <v>60</v>
      </c>
      <c r="C14" s="62" t="s">
        <v>25</v>
      </c>
      <c r="D14" s="75" t="s">
        <v>61</v>
      </c>
      <c r="E14" s="62" t="s">
        <v>16</v>
      </c>
      <c r="F14" s="68">
        <v>41.83</v>
      </c>
      <c r="G14" s="69">
        <v>165.12</v>
      </c>
      <c r="H14" s="70">
        <f t="shared" ref="H14" si="3">(F14*G14)</f>
        <v>6906.9696000000004</v>
      </c>
    </row>
    <row r="15" spans="1:9" s="11" customFormat="1" ht="25.5" customHeight="1" x14ac:dyDescent="0.25">
      <c r="A15" s="33" t="s">
        <v>47</v>
      </c>
      <c r="B15" s="71" t="s">
        <v>68</v>
      </c>
      <c r="C15" s="62" t="s">
        <v>26</v>
      </c>
      <c r="D15" s="72" t="s">
        <v>69</v>
      </c>
      <c r="E15" s="1" t="s">
        <v>12</v>
      </c>
      <c r="F15" s="73">
        <v>836.64</v>
      </c>
      <c r="G15" s="69">
        <v>18.260000000000002</v>
      </c>
      <c r="H15" s="70">
        <f t="shared" ref="H15" si="4">(F15*G15)</f>
        <v>15277.046400000001</v>
      </c>
    </row>
    <row r="16" spans="1:9" s="11" customFormat="1" ht="28.5" customHeight="1" thickBot="1" x14ac:dyDescent="0.3">
      <c r="A16" s="33" t="s">
        <v>47</v>
      </c>
      <c r="B16" s="66" t="s">
        <v>62</v>
      </c>
      <c r="C16" s="62" t="s">
        <v>27</v>
      </c>
      <c r="D16" s="75" t="s">
        <v>63</v>
      </c>
      <c r="E16" s="62" t="s">
        <v>12</v>
      </c>
      <c r="F16" s="68">
        <v>836.64</v>
      </c>
      <c r="G16" s="69">
        <v>85.79</v>
      </c>
      <c r="H16" s="70">
        <f t="shared" ref="H16" si="5">(F16*G16)</f>
        <v>71775.345600000001</v>
      </c>
    </row>
    <row r="17" spans="1:8" s="11" customFormat="1" ht="23.25" customHeight="1" thickBot="1" x14ac:dyDescent="0.3">
      <c r="A17" s="106"/>
      <c r="B17" s="109"/>
      <c r="C17" s="76" t="s">
        <v>17</v>
      </c>
      <c r="D17" s="54" t="s">
        <v>194</v>
      </c>
      <c r="E17" s="109"/>
      <c r="F17" s="109"/>
      <c r="G17" s="110"/>
      <c r="H17" s="60">
        <f>SUM(H18:H28)</f>
        <v>10255.3776</v>
      </c>
    </row>
    <row r="18" spans="1:8" s="11" customFormat="1" ht="24" customHeight="1" x14ac:dyDescent="0.25">
      <c r="A18" s="33" t="s">
        <v>47</v>
      </c>
      <c r="B18" s="55" t="s">
        <v>168</v>
      </c>
      <c r="C18" s="62" t="s">
        <v>28</v>
      </c>
      <c r="D18" s="56" t="s">
        <v>169</v>
      </c>
      <c r="E18" s="57" t="s">
        <v>18</v>
      </c>
      <c r="F18" s="68">
        <v>22.8</v>
      </c>
      <c r="G18" s="69">
        <v>7.79</v>
      </c>
      <c r="H18" s="70">
        <f>G18*F18</f>
        <v>177.61199999999999</v>
      </c>
    </row>
    <row r="19" spans="1:8" s="11" customFormat="1" ht="24" customHeight="1" x14ac:dyDescent="0.25">
      <c r="A19" s="33" t="s">
        <v>47</v>
      </c>
      <c r="B19" s="55" t="s">
        <v>170</v>
      </c>
      <c r="C19" s="62" t="s">
        <v>29</v>
      </c>
      <c r="D19" s="56" t="s">
        <v>171</v>
      </c>
      <c r="E19" s="62" t="s">
        <v>16</v>
      </c>
      <c r="F19" s="68">
        <v>2.84</v>
      </c>
      <c r="G19" s="69">
        <v>214.17</v>
      </c>
      <c r="H19" s="70">
        <f t="shared" ref="H19:H28" si="6">G19*F19</f>
        <v>608.24279999999999</v>
      </c>
    </row>
    <row r="20" spans="1:8" s="11" customFormat="1" ht="24" customHeight="1" x14ac:dyDescent="0.25">
      <c r="A20" s="33" t="s">
        <v>47</v>
      </c>
      <c r="B20" s="55" t="s">
        <v>172</v>
      </c>
      <c r="C20" s="62" t="s">
        <v>30</v>
      </c>
      <c r="D20" s="56" t="s">
        <v>173</v>
      </c>
      <c r="E20" s="62" t="s">
        <v>16</v>
      </c>
      <c r="F20" s="68">
        <v>7.4</v>
      </c>
      <c r="G20" s="69">
        <v>58.41</v>
      </c>
      <c r="H20" s="70">
        <f t="shared" si="6"/>
        <v>432.23399999999998</v>
      </c>
    </row>
    <row r="21" spans="1:8" s="11" customFormat="1" ht="24" customHeight="1" x14ac:dyDescent="0.25">
      <c r="A21" s="33" t="s">
        <v>47</v>
      </c>
      <c r="B21" s="55" t="s">
        <v>174</v>
      </c>
      <c r="C21" s="62" t="s">
        <v>39</v>
      </c>
      <c r="D21" s="56" t="s">
        <v>175</v>
      </c>
      <c r="E21" s="62" t="s">
        <v>16</v>
      </c>
      <c r="F21" s="68">
        <v>13</v>
      </c>
      <c r="G21" s="69">
        <v>92.21</v>
      </c>
      <c r="H21" s="70">
        <f t="shared" si="6"/>
        <v>1198.73</v>
      </c>
    </row>
    <row r="22" spans="1:8" s="11" customFormat="1" ht="24" customHeight="1" x14ac:dyDescent="0.25">
      <c r="A22" s="33" t="s">
        <v>47</v>
      </c>
      <c r="B22" s="55" t="s">
        <v>176</v>
      </c>
      <c r="C22" s="62" t="s">
        <v>40</v>
      </c>
      <c r="D22" s="56" t="s">
        <v>177</v>
      </c>
      <c r="E22" s="62" t="s">
        <v>16</v>
      </c>
      <c r="F22" s="68">
        <v>1.68</v>
      </c>
      <c r="G22" s="69">
        <v>145.71</v>
      </c>
      <c r="H22" s="70">
        <f t="shared" si="6"/>
        <v>244.7928</v>
      </c>
    </row>
    <row r="23" spans="1:8" s="11" customFormat="1" ht="24" customHeight="1" x14ac:dyDescent="0.25">
      <c r="A23" s="33" t="s">
        <v>47</v>
      </c>
      <c r="B23" s="55" t="s">
        <v>93</v>
      </c>
      <c r="C23" s="62" t="s">
        <v>188</v>
      </c>
      <c r="D23" s="56" t="s">
        <v>94</v>
      </c>
      <c r="E23" s="57" t="s">
        <v>19</v>
      </c>
      <c r="F23" s="68">
        <v>55.28</v>
      </c>
      <c r="G23" s="69">
        <v>14.16</v>
      </c>
      <c r="H23" s="70">
        <f t="shared" si="6"/>
        <v>782.76480000000004</v>
      </c>
    </row>
    <row r="24" spans="1:8" s="11" customFormat="1" ht="24" customHeight="1" x14ac:dyDescent="0.25">
      <c r="A24" s="33" t="s">
        <v>47</v>
      </c>
      <c r="B24" s="55" t="s">
        <v>178</v>
      </c>
      <c r="C24" s="62" t="s">
        <v>189</v>
      </c>
      <c r="D24" s="56" t="s">
        <v>179</v>
      </c>
      <c r="E24" s="62" t="s">
        <v>16</v>
      </c>
      <c r="F24" s="68">
        <v>3.96</v>
      </c>
      <c r="G24" s="69">
        <v>922.32</v>
      </c>
      <c r="H24" s="70">
        <f t="shared" si="6"/>
        <v>3652.3872000000001</v>
      </c>
    </row>
    <row r="25" spans="1:8" s="11" customFormat="1" ht="24" customHeight="1" x14ac:dyDescent="0.25">
      <c r="A25" s="33" t="s">
        <v>47</v>
      </c>
      <c r="B25" s="55" t="s">
        <v>180</v>
      </c>
      <c r="C25" s="62" t="s">
        <v>190</v>
      </c>
      <c r="D25" s="56" t="s">
        <v>181</v>
      </c>
      <c r="E25" s="57" t="s">
        <v>12</v>
      </c>
      <c r="F25" s="68">
        <v>49.2</v>
      </c>
      <c r="G25" s="69">
        <v>32.229999999999997</v>
      </c>
      <c r="H25" s="70">
        <f t="shared" si="6"/>
        <v>1585.7159999999999</v>
      </c>
    </row>
    <row r="26" spans="1:8" s="11" customFormat="1" ht="24" customHeight="1" x14ac:dyDescent="0.25">
      <c r="A26" s="33" t="s">
        <v>47</v>
      </c>
      <c r="B26" s="55" t="s">
        <v>182</v>
      </c>
      <c r="C26" s="62" t="s">
        <v>191</v>
      </c>
      <c r="D26" s="56" t="s">
        <v>183</v>
      </c>
      <c r="E26" s="57" t="s">
        <v>12</v>
      </c>
      <c r="F26" s="68">
        <v>7.8</v>
      </c>
      <c r="G26" s="69">
        <v>127.91</v>
      </c>
      <c r="H26" s="70">
        <f t="shared" si="6"/>
        <v>997.69799999999998</v>
      </c>
    </row>
    <row r="27" spans="1:8" s="11" customFormat="1" ht="24" customHeight="1" x14ac:dyDescent="0.25">
      <c r="A27" s="33" t="s">
        <v>47</v>
      </c>
      <c r="B27" s="55" t="s">
        <v>184</v>
      </c>
      <c r="C27" s="62" t="s">
        <v>192</v>
      </c>
      <c r="D27" s="56" t="s">
        <v>185</v>
      </c>
      <c r="E27" s="62" t="s">
        <v>16</v>
      </c>
      <c r="F27" s="68">
        <v>0.2</v>
      </c>
      <c r="G27" s="69">
        <v>513.91999999999996</v>
      </c>
      <c r="H27" s="70">
        <f t="shared" si="6"/>
        <v>102.78399999999999</v>
      </c>
    </row>
    <row r="28" spans="1:8" s="11" customFormat="1" ht="24" customHeight="1" thickBot="1" x14ac:dyDescent="0.3">
      <c r="A28" s="91" t="s">
        <v>47</v>
      </c>
      <c r="B28" s="92" t="s">
        <v>186</v>
      </c>
      <c r="C28" s="79" t="s">
        <v>193</v>
      </c>
      <c r="D28" s="93" t="s">
        <v>187</v>
      </c>
      <c r="E28" s="94" t="s">
        <v>18</v>
      </c>
      <c r="F28" s="80">
        <v>22.8</v>
      </c>
      <c r="G28" s="81">
        <v>20.72</v>
      </c>
      <c r="H28" s="70">
        <f t="shared" si="6"/>
        <v>472.416</v>
      </c>
    </row>
    <row r="29" spans="1:8" s="11" customFormat="1" ht="15.75" customHeight="1" thickBot="1" x14ac:dyDescent="0.3">
      <c r="A29" s="106"/>
      <c r="B29" s="107"/>
      <c r="C29" s="59" t="s">
        <v>20</v>
      </c>
      <c r="D29" s="59" t="s">
        <v>71</v>
      </c>
      <c r="E29" s="108"/>
      <c r="F29" s="109"/>
      <c r="G29" s="110"/>
      <c r="H29" s="60">
        <f>SUM(H30:H34)</f>
        <v>32551.749999999996</v>
      </c>
    </row>
    <row r="30" spans="1:8" s="11" customFormat="1" ht="25.5" customHeight="1" x14ac:dyDescent="0.25">
      <c r="A30" s="33" t="s">
        <v>47</v>
      </c>
      <c r="B30" s="77" t="s">
        <v>151</v>
      </c>
      <c r="C30" s="62" t="s">
        <v>21</v>
      </c>
      <c r="D30" s="38" t="s">
        <v>152</v>
      </c>
      <c r="E30" s="62" t="s">
        <v>18</v>
      </c>
      <c r="F30" s="64">
        <v>260</v>
      </c>
      <c r="G30" s="26">
        <v>49.83</v>
      </c>
      <c r="H30" s="7">
        <f t="shared" ref="H30" si="7">(F30*G30)</f>
        <v>12955.8</v>
      </c>
    </row>
    <row r="31" spans="1:8" s="11" customFormat="1" ht="24.75" customHeight="1" x14ac:dyDescent="0.25">
      <c r="A31" s="33" t="s">
        <v>47</v>
      </c>
      <c r="B31" s="66" t="s">
        <v>64</v>
      </c>
      <c r="C31" s="62" t="s">
        <v>23</v>
      </c>
      <c r="D31" s="72" t="s">
        <v>65</v>
      </c>
      <c r="E31" s="62" t="s">
        <v>16</v>
      </c>
      <c r="F31" s="68">
        <v>21</v>
      </c>
      <c r="G31" s="69">
        <v>185.63</v>
      </c>
      <c r="H31" s="70">
        <f>(F31*G31)</f>
        <v>3898.23</v>
      </c>
    </row>
    <row r="32" spans="1:8" s="11" customFormat="1" ht="24.75" customHeight="1" x14ac:dyDescent="0.25">
      <c r="A32" s="33" t="s">
        <v>47</v>
      </c>
      <c r="B32" s="66" t="s">
        <v>66</v>
      </c>
      <c r="C32" s="62" t="s">
        <v>33</v>
      </c>
      <c r="D32" s="72" t="s">
        <v>67</v>
      </c>
      <c r="E32" s="62" t="s">
        <v>12</v>
      </c>
      <c r="F32" s="68">
        <v>420</v>
      </c>
      <c r="G32" s="69">
        <v>12.95</v>
      </c>
      <c r="H32" s="70">
        <f>(F32*G32)</f>
        <v>5439</v>
      </c>
    </row>
    <row r="33" spans="1:8" s="11" customFormat="1" ht="24.75" customHeight="1" x14ac:dyDescent="0.25">
      <c r="A33" s="33" t="s">
        <v>47</v>
      </c>
      <c r="B33" s="66" t="s">
        <v>56</v>
      </c>
      <c r="C33" s="62" t="s">
        <v>34</v>
      </c>
      <c r="D33" s="72" t="s">
        <v>57</v>
      </c>
      <c r="E33" s="62" t="s">
        <v>99</v>
      </c>
      <c r="F33" s="68">
        <v>16</v>
      </c>
      <c r="G33" s="69">
        <v>496.08</v>
      </c>
      <c r="H33" s="70">
        <f t="shared" ref="H33:H34" si="8">(F33*G33)</f>
        <v>7937.28</v>
      </c>
    </row>
    <row r="34" spans="1:8" s="11" customFormat="1" ht="34.5" customHeight="1" thickBot="1" x14ac:dyDescent="0.3">
      <c r="A34" s="33" t="s">
        <v>47</v>
      </c>
      <c r="B34" s="66" t="s">
        <v>58</v>
      </c>
      <c r="C34" s="62" t="s">
        <v>159</v>
      </c>
      <c r="D34" s="72" t="s">
        <v>59</v>
      </c>
      <c r="E34" s="62" t="s">
        <v>99</v>
      </c>
      <c r="F34" s="68">
        <v>2</v>
      </c>
      <c r="G34" s="69">
        <v>1160.72</v>
      </c>
      <c r="H34" s="70">
        <f t="shared" si="8"/>
        <v>2321.44</v>
      </c>
    </row>
    <row r="35" spans="1:8" s="11" customFormat="1" ht="15.75" customHeight="1" thickBot="1" x14ac:dyDescent="0.3">
      <c r="A35" s="106"/>
      <c r="B35" s="107"/>
      <c r="C35" s="59" t="s">
        <v>22</v>
      </c>
      <c r="D35" s="59" t="s">
        <v>90</v>
      </c>
      <c r="E35" s="108"/>
      <c r="F35" s="109"/>
      <c r="G35" s="110"/>
      <c r="H35" s="60">
        <f>SUM(H36:H39)</f>
        <v>2182.4105</v>
      </c>
    </row>
    <row r="36" spans="1:8" s="11" customFormat="1" ht="19.5" customHeight="1" x14ac:dyDescent="0.25">
      <c r="A36" s="62" t="s">
        <v>47</v>
      </c>
      <c r="B36" s="78" t="s">
        <v>91</v>
      </c>
      <c r="C36" s="62" t="s">
        <v>41</v>
      </c>
      <c r="D36" s="38" t="s">
        <v>92</v>
      </c>
      <c r="E36" s="62" t="s">
        <v>12</v>
      </c>
      <c r="F36" s="64">
        <v>4</v>
      </c>
      <c r="G36" s="26">
        <v>235.48</v>
      </c>
      <c r="H36" s="7">
        <f t="shared" ref="H36:H38" si="9">(F36*G36)</f>
        <v>941.92</v>
      </c>
    </row>
    <row r="37" spans="1:8" s="11" customFormat="1" ht="19.5" customHeight="1" x14ac:dyDescent="0.25">
      <c r="A37" s="62" t="s">
        <v>47</v>
      </c>
      <c r="B37" s="66" t="s">
        <v>93</v>
      </c>
      <c r="C37" s="62" t="s">
        <v>42</v>
      </c>
      <c r="D37" s="72" t="s">
        <v>94</v>
      </c>
      <c r="E37" s="62" t="s">
        <v>19</v>
      </c>
      <c r="F37" s="68">
        <v>40.799999999999997</v>
      </c>
      <c r="G37" s="69">
        <v>14.16</v>
      </c>
      <c r="H37" s="7">
        <f t="shared" si="9"/>
        <v>577.72799999999995</v>
      </c>
    </row>
    <row r="38" spans="1:8" s="11" customFormat="1" ht="19.5" customHeight="1" x14ac:dyDescent="0.25">
      <c r="A38" s="62" t="s">
        <v>47</v>
      </c>
      <c r="B38" s="66" t="s">
        <v>154</v>
      </c>
      <c r="C38" s="62" t="s">
        <v>43</v>
      </c>
      <c r="D38" s="72" t="s">
        <v>155</v>
      </c>
      <c r="E38" s="62" t="s">
        <v>16</v>
      </c>
      <c r="F38" s="68">
        <v>1.25</v>
      </c>
      <c r="G38" s="69">
        <v>416.79</v>
      </c>
      <c r="H38" s="7">
        <f t="shared" si="9"/>
        <v>520.98750000000007</v>
      </c>
    </row>
    <row r="39" spans="1:8" s="11" customFormat="1" ht="28.5" customHeight="1" thickBot="1" x14ac:dyDescent="0.3">
      <c r="A39" s="79" t="s">
        <v>47</v>
      </c>
      <c r="B39" s="74" t="s">
        <v>97</v>
      </c>
      <c r="C39" s="62" t="s">
        <v>44</v>
      </c>
      <c r="D39" s="75" t="s">
        <v>98</v>
      </c>
      <c r="E39" s="79" t="s">
        <v>16</v>
      </c>
      <c r="F39" s="80">
        <v>1.25</v>
      </c>
      <c r="G39" s="81">
        <v>113.42</v>
      </c>
      <c r="H39" s="82">
        <f t="shared" ref="H39" si="10">(F39*G39)</f>
        <v>141.77500000000001</v>
      </c>
    </row>
    <row r="40" spans="1:8" s="11" customFormat="1" ht="15.75" customHeight="1" thickBot="1" x14ac:dyDescent="0.3">
      <c r="A40" s="106"/>
      <c r="B40" s="110"/>
      <c r="C40" s="76" t="s">
        <v>160</v>
      </c>
      <c r="D40" s="83" t="s">
        <v>74</v>
      </c>
      <c r="E40" s="108"/>
      <c r="F40" s="109"/>
      <c r="G40" s="110"/>
      <c r="H40" s="60">
        <f>SUM(H41:H47)</f>
        <v>48231.76</v>
      </c>
    </row>
    <row r="41" spans="1:8" s="11" customFormat="1" ht="18.75" customHeight="1" x14ac:dyDescent="0.25">
      <c r="A41" s="33" t="s">
        <v>47</v>
      </c>
      <c r="B41" s="33" t="s">
        <v>75</v>
      </c>
      <c r="C41" s="1" t="s">
        <v>161</v>
      </c>
      <c r="D41" s="84" t="s">
        <v>76</v>
      </c>
      <c r="E41" s="1" t="s">
        <v>18</v>
      </c>
      <c r="F41" s="9">
        <v>400</v>
      </c>
      <c r="G41" s="26">
        <v>17.940000000000001</v>
      </c>
      <c r="H41" s="7">
        <f>G41*F41</f>
        <v>7176.0000000000009</v>
      </c>
    </row>
    <row r="42" spans="1:8" s="11" customFormat="1" ht="21" customHeight="1" x14ac:dyDescent="0.25">
      <c r="A42" s="33" t="s">
        <v>47</v>
      </c>
      <c r="B42" s="33" t="s">
        <v>77</v>
      </c>
      <c r="C42" s="1" t="s">
        <v>162</v>
      </c>
      <c r="D42" s="67" t="s">
        <v>78</v>
      </c>
      <c r="E42" s="62" t="s">
        <v>99</v>
      </c>
      <c r="F42" s="9">
        <v>12</v>
      </c>
      <c r="G42" s="26">
        <v>1637.09</v>
      </c>
      <c r="H42" s="7">
        <f>G42*F42</f>
        <v>19645.079999999998</v>
      </c>
    </row>
    <row r="43" spans="1:8" s="11" customFormat="1" ht="13.5" customHeight="1" x14ac:dyDescent="0.25">
      <c r="A43" s="33" t="s">
        <v>47</v>
      </c>
      <c r="B43" s="33" t="s">
        <v>79</v>
      </c>
      <c r="C43" s="1" t="s">
        <v>163</v>
      </c>
      <c r="D43" s="67" t="s">
        <v>80</v>
      </c>
      <c r="E43" s="62" t="s">
        <v>99</v>
      </c>
      <c r="F43" s="9">
        <v>4</v>
      </c>
      <c r="G43" s="26">
        <v>105.14</v>
      </c>
      <c r="H43" s="7">
        <f t="shared" ref="H43:H47" si="11">G43*F43</f>
        <v>420.56</v>
      </c>
    </row>
    <row r="44" spans="1:8" s="11" customFormat="1" ht="17.25" customHeight="1" x14ac:dyDescent="0.25">
      <c r="A44" s="33" t="s">
        <v>47</v>
      </c>
      <c r="B44" s="33" t="s">
        <v>81</v>
      </c>
      <c r="C44" s="1" t="s">
        <v>164</v>
      </c>
      <c r="D44" s="67" t="s">
        <v>82</v>
      </c>
      <c r="E44" s="62" t="s">
        <v>99</v>
      </c>
      <c r="F44" s="9">
        <v>8</v>
      </c>
      <c r="G44" s="26">
        <v>130.84</v>
      </c>
      <c r="H44" s="7">
        <f t="shared" si="11"/>
        <v>1046.72</v>
      </c>
    </row>
    <row r="45" spans="1:8" s="11" customFormat="1" ht="23.25" customHeight="1" x14ac:dyDescent="0.25">
      <c r="A45" s="33" t="s">
        <v>47</v>
      </c>
      <c r="B45" s="33" t="s">
        <v>83</v>
      </c>
      <c r="C45" s="1" t="s">
        <v>165</v>
      </c>
      <c r="D45" s="84" t="s">
        <v>84</v>
      </c>
      <c r="E45" s="62" t="s">
        <v>99</v>
      </c>
      <c r="F45" s="9">
        <v>20</v>
      </c>
      <c r="G45" s="26">
        <v>850.89</v>
      </c>
      <c r="H45" s="7">
        <f t="shared" si="11"/>
        <v>17017.8</v>
      </c>
    </row>
    <row r="46" spans="1:8" s="11" customFormat="1" ht="14.25" customHeight="1" x14ac:dyDescent="0.25">
      <c r="A46" s="33" t="s">
        <v>47</v>
      </c>
      <c r="B46" s="33" t="s">
        <v>85</v>
      </c>
      <c r="C46" s="1" t="s">
        <v>166</v>
      </c>
      <c r="D46" s="85" t="s">
        <v>86</v>
      </c>
      <c r="E46" s="1" t="s">
        <v>18</v>
      </c>
      <c r="F46" s="9">
        <v>400</v>
      </c>
      <c r="G46" s="26">
        <v>4.5</v>
      </c>
      <c r="H46" s="7">
        <f t="shared" si="11"/>
        <v>1800</v>
      </c>
    </row>
    <row r="47" spans="1:8" s="11" customFormat="1" ht="22.5" customHeight="1" thickBot="1" x14ac:dyDescent="0.3">
      <c r="A47" s="33" t="s">
        <v>47</v>
      </c>
      <c r="B47" s="33" t="s">
        <v>87</v>
      </c>
      <c r="C47" s="1" t="s">
        <v>167</v>
      </c>
      <c r="D47" s="84" t="s">
        <v>88</v>
      </c>
      <c r="E47" s="62" t="s">
        <v>99</v>
      </c>
      <c r="F47" s="9">
        <v>12</v>
      </c>
      <c r="G47" s="26">
        <v>93.8</v>
      </c>
      <c r="H47" s="7">
        <f t="shared" si="11"/>
        <v>1125.5999999999999</v>
      </c>
    </row>
    <row r="48" spans="1:8" ht="21.75" customHeight="1" thickBot="1" x14ac:dyDescent="0.25">
      <c r="A48" s="104" t="s">
        <v>31</v>
      </c>
      <c r="B48" s="105"/>
      <c r="C48" s="105"/>
      <c r="D48" s="105"/>
      <c r="E48" s="105"/>
      <c r="F48" s="105"/>
      <c r="G48" s="86"/>
      <c r="H48" s="87">
        <f>H40+H35+H29+H17+H13+H8</f>
        <v>201809.47339999999</v>
      </c>
    </row>
    <row r="49" spans="1:8" ht="21.75" customHeight="1" thickBot="1" x14ac:dyDescent="0.25">
      <c r="A49" s="104" t="s">
        <v>45</v>
      </c>
      <c r="B49" s="105"/>
      <c r="C49" s="105"/>
      <c r="D49" s="105"/>
      <c r="E49" s="105"/>
      <c r="F49" s="105"/>
      <c r="G49" s="88">
        <v>0.25</v>
      </c>
      <c r="H49" s="87">
        <f>G49*H48</f>
        <v>50452.368349999997</v>
      </c>
    </row>
    <row r="50" spans="1:8" ht="21.75" customHeight="1" thickBot="1" x14ac:dyDescent="0.25">
      <c r="A50" s="104" t="s">
        <v>35</v>
      </c>
      <c r="B50" s="105"/>
      <c r="C50" s="105"/>
      <c r="D50" s="105"/>
      <c r="E50" s="105"/>
      <c r="F50" s="105"/>
      <c r="G50" s="86"/>
      <c r="H50" s="87">
        <f>SUM(H48:H49)</f>
        <v>252261.84174999999</v>
      </c>
    </row>
    <row r="51" spans="1:8" ht="12.75" customHeight="1" x14ac:dyDescent="0.2"/>
    <row r="56" spans="1:8" ht="12.75" customHeight="1" x14ac:dyDescent="0.2">
      <c r="D56" s="90" t="s">
        <v>38</v>
      </c>
    </row>
    <row r="57" spans="1:8" ht="12.75" customHeight="1" x14ac:dyDescent="0.2">
      <c r="D57" s="90" t="s">
        <v>32</v>
      </c>
    </row>
    <row r="58" spans="1:8" ht="12.75" customHeight="1" x14ac:dyDescent="0.2">
      <c r="D58" s="90" t="s">
        <v>37</v>
      </c>
    </row>
    <row r="59" spans="1:8" x14ac:dyDescent="0.2">
      <c r="D59" s="90" t="s">
        <v>36</v>
      </c>
    </row>
  </sheetData>
  <mergeCells count="22">
    <mergeCell ref="C3:H3"/>
    <mergeCell ref="C4:H4"/>
    <mergeCell ref="C5:H5"/>
    <mergeCell ref="C6:H6"/>
    <mergeCell ref="A1:B6"/>
    <mergeCell ref="C1:H1"/>
    <mergeCell ref="C2:H2"/>
    <mergeCell ref="A49:F49"/>
    <mergeCell ref="A50:F50"/>
    <mergeCell ref="A48:F48"/>
    <mergeCell ref="A8:B8"/>
    <mergeCell ref="E8:G8"/>
    <mergeCell ref="A13:B13"/>
    <mergeCell ref="E13:G13"/>
    <mergeCell ref="A29:B29"/>
    <mergeCell ref="E29:G29"/>
    <mergeCell ref="A40:B40"/>
    <mergeCell ref="E40:G40"/>
    <mergeCell ref="A35:B35"/>
    <mergeCell ref="E35:G35"/>
    <mergeCell ref="A17:B17"/>
    <mergeCell ref="E17:G17"/>
  </mergeCells>
  <printOptions horizontalCentered="1"/>
  <pageMargins left="0.25" right="0.25" top="0.75" bottom="0.75" header="0.3" footer="0.3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opLeftCell="A43" workbookViewId="0">
      <selection activeCell="D12" sqref="D12"/>
    </sheetView>
  </sheetViews>
  <sheetFormatPr defaultRowHeight="15.75" x14ac:dyDescent="0.25"/>
  <cols>
    <col min="1" max="1" width="9.5703125" style="25" customWidth="1"/>
    <col min="2" max="2" width="10.42578125" customWidth="1"/>
    <col min="3" max="3" width="7.28515625" customWidth="1"/>
    <col min="4" max="4" width="61.28515625" customWidth="1"/>
    <col min="5" max="5" width="7.85546875" style="103" customWidth="1"/>
    <col min="6" max="6" width="10.7109375" customWidth="1"/>
    <col min="7" max="7" width="11.140625" style="27" customWidth="1"/>
    <col min="8" max="8" width="22.85546875" customWidth="1"/>
  </cols>
  <sheetData>
    <row r="1" spans="1:8" ht="15" x14ac:dyDescent="0.25">
      <c r="A1" s="125"/>
      <c r="B1" s="126"/>
      <c r="C1" s="131" t="s">
        <v>13</v>
      </c>
      <c r="D1" s="131"/>
      <c r="E1" s="131"/>
      <c r="F1" s="131"/>
      <c r="G1" s="131"/>
      <c r="H1" s="131"/>
    </row>
    <row r="2" spans="1:8" ht="15" x14ac:dyDescent="0.25">
      <c r="A2" s="127"/>
      <c r="B2" s="128"/>
      <c r="C2" s="132" t="s">
        <v>48</v>
      </c>
      <c r="D2" s="132"/>
      <c r="E2" s="132"/>
      <c r="F2" s="132"/>
      <c r="G2" s="132"/>
      <c r="H2" s="132"/>
    </row>
    <row r="3" spans="1:8" ht="17.25" customHeight="1" x14ac:dyDescent="0.25">
      <c r="A3" s="127"/>
      <c r="B3" s="128"/>
      <c r="C3" s="133" t="s">
        <v>49</v>
      </c>
      <c r="D3" s="133"/>
      <c r="E3" s="133"/>
      <c r="F3" s="133"/>
      <c r="G3" s="133"/>
      <c r="H3" s="133"/>
    </row>
    <row r="4" spans="1:8" ht="17.25" customHeight="1" x14ac:dyDescent="0.25">
      <c r="A4" s="127"/>
      <c r="B4" s="128"/>
      <c r="C4" s="133" t="s">
        <v>50</v>
      </c>
      <c r="D4" s="133"/>
      <c r="E4" s="133"/>
      <c r="F4" s="133"/>
      <c r="G4" s="133"/>
      <c r="H4" s="133"/>
    </row>
    <row r="5" spans="1:8" ht="17.25" customHeight="1" x14ac:dyDescent="0.25">
      <c r="A5" s="127"/>
      <c r="B5" s="128"/>
      <c r="C5" s="131" t="s">
        <v>0</v>
      </c>
      <c r="D5" s="131"/>
      <c r="E5" s="131"/>
      <c r="F5" s="131"/>
      <c r="G5" s="131"/>
      <c r="H5" s="131"/>
    </row>
    <row r="6" spans="1:8" ht="19.5" customHeight="1" thickBot="1" x14ac:dyDescent="0.3">
      <c r="A6" s="129"/>
      <c r="B6" s="130"/>
      <c r="C6" s="134" t="s">
        <v>157</v>
      </c>
      <c r="D6" s="134"/>
      <c r="E6" s="134"/>
      <c r="F6" s="134"/>
      <c r="G6" s="134"/>
      <c r="H6" s="134"/>
    </row>
    <row r="7" spans="1:8" ht="16.5" thickBot="1" x14ac:dyDescent="0.3">
      <c r="A7" s="8" t="s">
        <v>1</v>
      </c>
      <c r="B7" s="8" t="s">
        <v>2</v>
      </c>
      <c r="C7" s="8" t="s">
        <v>3</v>
      </c>
      <c r="D7" s="8" t="s">
        <v>4</v>
      </c>
      <c r="E7" s="96" t="s">
        <v>5</v>
      </c>
      <c r="F7" s="8" t="s">
        <v>6</v>
      </c>
      <c r="G7" s="139" t="s">
        <v>89</v>
      </c>
      <c r="H7" s="140"/>
    </row>
    <row r="8" spans="1:8" s="4" customFormat="1" ht="15.75" customHeight="1" thickBot="1" x14ac:dyDescent="0.3">
      <c r="A8" s="143"/>
      <c r="B8" s="147"/>
      <c r="C8" s="42" t="s">
        <v>9</v>
      </c>
      <c r="D8" s="41" t="s">
        <v>10</v>
      </c>
      <c r="E8" s="97"/>
      <c r="F8" s="40"/>
      <c r="G8" s="141"/>
      <c r="H8" s="142"/>
    </row>
    <row r="9" spans="1:8" s="6" customFormat="1" ht="15.75" customHeight="1" x14ac:dyDescent="0.2">
      <c r="A9" s="32" t="s">
        <v>47</v>
      </c>
      <c r="B9" s="28" t="s">
        <v>46</v>
      </c>
      <c r="C9" s="12" t="s">
        <v>11</v>
      </c>
      <c r="D9" s="20" t="s">
        <v>51</v>
      </c>
      <c r="E9" s="98" t="s">
        <v>12</v>
      </c>
      <c r="F9" s="13">
        <v>6</v>
      </c>
      <c r="G9" s="145" t="s">
        <v>156</v>
      </c>
      <c r="H9" s="145"/>
    </row>
    <row r="10" spans="1:8" s="4" customFormat="1" ht="18" customHeight="1" x14ac:dyDescent="0.25">
      <c r="A10" s="32" t="s">
        <v>47</v>
      </c>
      <c r="B10" s="30" t="s">
        <v>52</v>
      </c>
      <c r="C10" s="12" t="s">
        <v>14</v>
      </c>
      <c r="D10" s="10" t="s">
        <v>53</v>
      </c>
      <c r="E10" s="98" t="s">
        <v>16</v>
      </c>
      <c r="F10" s="3">
        <v>86.42</v>
      </c>
      <c r="G10" s="146" t="s">
        <v>207</v>
      </c>
      <c r="H10" s="146"/>
    </row>
    <row r="11" spans="1:8" s="4" customFormat="1" ht="21" customHeight="1" x14ac:dyDescent="0.25">
      <c r="A11" s="32" t="s">
        <v>47</v>
      </c>
      <c r="B11" s="30" t="s">
        <v>170</v>
      </c>
      <c r="C11" s="12" t="s">
        <v>24</v>
      </c>
      <c r="D11" s="10" t="s">
        <v>171</v>
      </c>
      <c r="E11" s="98" t="s">
        <v>16</v>
      </c>
      <c r="F11" s="3">
        <v>19.61</v>
      </c>
      <c r="G11" s="146" t="s">
        <v>208</v>
      </c>
      <c r="H11" s="146"/>
    </row>
    <row r="12" spans="1:8" s="4" customFormat="1" ht="39.75" customHeight="1" thickBot="1" x14ac:dyDescent="0.3">
      <c r="A12" s="32" t="s">
        <v>47</v>
      </c>
      <c r="B12" s="29" t="s">
        <v>54</v>
      </c>
      <c r="C12" s="12" t="s">
        <v>206</v>
      </c>
      <c r="D12" s="15" t="s">
        <v>55</v>
      </c>
      <c r="E12" s="99" t="s">
        <v>12</v>
      </c>
      <c r="F12" s="5">
        <v>1256.6400000000001</v>
      </c>
      <c r="G12" s="146" t="s">
        <v>205</v>
      </c>
      <c r="H12" s="146"/>
    </row>
    <row r="13" spans="1:8" s="4" customFormat="1" ht="15.75" customHeight="1" thickBot="1" x14ac:dyDescent="0.3">
      <c r="A13" s="143"/>
      <c r="B13" s="148"/>
      <c r="C13" s="22" t="s">
        <v>15</v>
      </c>
      <c r="D13" s="23" t="s">
        <v>70</v>
      </c>
      <c r="E13" s="97"/>
      <c r="F13" s="40"/>
      <c r="G13" s="143"/>
      <c r="H13" s="144"/>
    </row>
    <row r="14" spans="1:8" s="4" customFormat="1" ht="18.75" customHeight="1" x14ac:dyDescent="0.25">
      <c r="A14" s="32" t="s">
        <v>47</v>
      </c>
      <c r="B14" s="31" t="s">
        <v>60</v>
      </c>
      <c r="C14" s="12" t="s">
        <v>25</v>
      </c>
      <c r="D14" s="21" t="s">
        <v>61</v>
      </c>
      <c r="E14" s="98" t="s">
        <v>16</v>
      </c>
      <c r="F14" s="3">
        <v>41.83</v>
      </c>
      <c r="G14" s="145" t="s">
        <v>100</v>
      </c>
      <c r="H14" s="145"/>
    </row>
    <row r="15" spans="1:8" s="4" customFormat="1" ht="21" customHeight="1" x14ac:dyDescent="0.25">
      <c r="A15" s="32" t="s">
        <v>47</v>
      </c>
      <c r="B15" s="29" t="s">
        <v>68</v>
      </c>
      <c r="C15" s="12" t="s">
        <v>26</v>
      </c>
      <c r="D15" s="15" t="s">
        <v>69</v>
      </c>
      <c r="E15" s="99" t="s">
        <v>12</v>
      </c>
      <c r="F15" s="5">
        <v>836.64</v>
      </c>
      <c r="G15" s="149" t="s">
        <v>101</v>
      </c>
      <c r="H15" s="149"/>
    </row>
    <row r="16" spans="1:8" s="4" customFormat="1" ht="23.25" customHeight="1" thickBot="1" x14ac:dyDescent="0.3">
      <c r="A16" s="32" t="s">
        <v>47</v>
      </c>
      <c r="B16" s="30" t="s">
        <v>62</v>
      </c>
      <c r="C16" s="12" t="s">
        <v>27</v>
      </c>
      <c r="D16" s="15" t="s">
        <v>63</v>
      </c>
      <c r="E16" s="98" t="s">
        <v>12</v>
      </c>
      <c r="F16" s="3">
        <v>836.64</v>
      </c>
      <c r="G16" s="149" t="s">
        <v>101</v>
      </c>
      <c r="H16" s="149"/>
    </row>
    <row r="17" spans="1:8" s="4" customFormat="1" ht="21.75" customHeight="1" thickBot="1" x14ac:dyDescent="0.3">
      <c r="A17" s="106"/>
      <c r="B17" s="109"/>
      <c r="C17" s="76" t="s">
        <v>17</v>
      </c>
      <c r="D17" s="54" t="s">
        <v>194</v>
      </c>
      <c r="E17" s="100"/>
      <c r="F17" s="95"/>
      <c r="G17" s="106"/>
      <c r="H17" s="110"/>
    </row>
    <row r="18" spans="1:8" s="4" customFormat="1" ht="21.75" customHeight="1" x14ac:dyDescent="0.25">
      <c r="A18" s="33" t="s">
        <v>47</v>
      </c>
      <c r="B18" s="55" t="s">
        <v>168</v>
      </c>
      <c r="C18" s="62" t="s">
        <v>28</v>
      </c>
      <c r="D18" s="56" t="s">
        <v>169</v>
      </c>
      <c r="E18" s="101" t="s">
        <v>18</v>
      </c>
      <c r="F18" s="68">
        <v>22.8</v>
      </c>
      <c r="G18" s="135" t="s">
        <v>195</v>
      </c>
      <c r="H18" s="136"/>
    </row>
    <row r="19" spans="1:8" s="4" customFormat="1" ht="21.75" customHeight="1" x14ac:dyDescent="0.25">
      <c r="A19" s="33" t="s">
        <v>47</v>
      </c>
      <c r="B19" s="55" t="s">
        <v>170</v>
      </c>
      <c r="C19" s="62" t="s">
        <v>29</v>
      </c>
      <c r="D19" s="56" t="s">
        <v>171</v>
      </c>
      <c r="E19" s="98" t="s">
        <v>16</v>
      </c>
      <c r="F19" s="68">
        <v>2.84</v>
      </c>
      <c r="G19" s="137" t="s">
        <v>196</v>
      </c>
      <c r="H19" s="138"/>
    </row>
    <row r="20" spans="1:8" s="4" customFormat="1" ht="21.75" customHeight="1" x14ac:dyDescent="0.25">
      <c r="A20" s="33" t="s">
        <v>47</v>
      </c>
      <c r="B20" s="55" t="s">
        <v>172</v>
      </c>
      <c r="C20" s="62" t="s">
        <v>30</v>
      </c>
      <c r="D20" s="56" t="s">
        <v>173</v>
      </c>
      <c r="E20" s="98" t="s">
        <v>16</v>
      </c>
      <c r="F20" s="68">
        <v>7.4</v>
      </c>
      <c r="G20" s="137" t="s">
        <v>197</v>
      </c>
      <c r="H20" s="138"/>
    </row>
    <row r="21" spans="1:8" s="4" customFormat="1" ht="21.75" customHeight="1" x14ac:dyDescent="0.25">
      <c r="A21" s="33" t="s">
        <v>47</v>
      </c>
      <c r="B21" s="55" t="s">
        <v>174</v>
      </c>
      <c r="C21" s="62" t="s">
        <v>39</v>
      </c>
      <c r="D21" s="56" t="s">
        <v>175</v>
      </c>
      <c r="E21" s="98" t="s">
        <v>16</v>
      </c>
      <c r="F21" s="68">
        <v>13</v>
      </c>
      <c r="G21" s="137" t="s">
        <v>198</v>
      </c>
      <c r="H21" s="138"/>
    </row>
    <row r="22" spans="1:8" s="4" customFormat="1" ht="21.75" customHeight="1" x14ac:dyDescent="0.25">
      <c r="A22" s="33" t="s">
        <v>47</v>
      </c>
      <c r="B22" s="55" t="s">
        <v>176</v>
      </c>
      <c r="C22" s="62" t="s">
        <v>40</v>
      </c>
      <c r="D22" s="56" t="s">
        <v>177</v>
      </c>
      <c r="E22" s="98" t="s">
        <v>16</v>
      </c>
      <c r="F22" s="68">
        <v>1.68</v>
      </c>
      <c r="G22" s="137" t="s">
        <v>199</v>
      </c>
      <c r="H22" s="138"/>
    </row>
    <row r="23" spans="1:8" s="4" customFormat="1" ht="21.75" customHeight="1" x14ac:dyDescent="0.25">
      <c r="A23" s="33" t="s">
        <v>47</v>
      </c>
      <c r="B23" s="55" t="s">
        <v>93</v>
      </c>
      <c r="C23" s="62" t="s">
        <v>188</v>
      </c>
      <c r="D23" s="56" t="s">
        <v>94</v>
      </c>
      <c r="E23" s="101" t="s">
        <v>19</v>
      </c>
      <c r="F23" s="68">
        <v>55.28</v>
      </c>
      <c r="G23" s="137" t="s">
        <v>200</v>
      </c>
      <c r="H23" s="138"/>
    </row>
    <row r="24" spans="1:8" s="4" customFormat="1" ht="21.75" customHeight="1" x14ac:dyDescent="0.25">
      <c r="A24" s="33" t="s">
        <v>47</v>
      </c>
      <c r="B24" s="55" t="s">
        <v>178</v>
      </c>
      <c r="C24" s="62" t="s">
        <v>189</v>
      </c>
      <c r="D24" s="56" t="s">
        <v>179</v>
      </c>
      <c r="E24" s="98" t="s">
        <v>16</v>
      </c>
      <c r="F24" s="68">
        <v>3.96</v>
      </c>
      <c r="G24" s="137" t="s">
        <v>201</v>
      </c>
      <c r="H24" s="138"/>
    </row>
    <row r="25" spans="1:8" s="4" customFormat="1" ht="21.75" customHeight="1" x14ac:dyDescent="0.25">
      <c r="A25" s="33" t="s">
        <v>47</v>
      </c>
      <c r="B25" s="55" t="s">
        <v>180</v>
      </c>
      <c r="C25" s="62" t="s">
        <v>190</v>
      </c>
      <c r="D25" s="56" t="s">
        <v>181</v>
      </c>
      <c r="E25" s="101" t="s">
        <v>12</v>
      </c>
      <c r="F25" s="68">
        <v>49.2</v>
      </c>
      <c r="G25" s="137" t="s">
        <v>202</v>
      </c>
      <c r="H25" s="138"/>
    </row>
    <row r="26" spans="1:8" s="4" customFormat="1" ht="21.75" customHeight="1" x14ac:dyDescent="0.25">
      <c r="A26" s="33" t="s">
        <v>47</v>
      </c>
      <c r="B26" s="55" t="s">
        <v>182</v>
      </c>
      <c r="C26" s="62" t="s">
        <v>191</v>
      </c>
      <c r="D26" s="56" t="s">
        <v>183</v>
      </c>
      <c r="E26" s="101" t="s">
        <v>12</v>
      </c>
      <c r="F26" s="68">
        <v>7.8</v>
      </c>
      <c r="G26" s="137" t="s">
        <v>203</v>
      </c>
      <c r="H26" s="138"/>
    </row>
    <row r="27" spans="1:8" s="4" customFormat="1" ht="21.75" customHeight="1" x14ac:dyDescent="0.25">
      <c r="A27" s="33" t="s">
        <v>47</v>
      </c>
      <c r="B27" s="55" t="s">
        <v>184</v>
      </c>
      <c r="C27" s="62" t="s">
        <v>192</v>
      </c>
      <c r="D27" s="56" t="s">
        <v>185</v>
      </c>
      <c r="E27" s="98" t="s">
        <v>16</v>
      </c>
      <c r="F27" s="68">
        <v>0.2</v>
      </c>
      <c r="G27" s="137" t="s">
        <v>204</v>
      </c>
      <c r="H27" s="138"/>
    </row>
    <row r="28" spans="1:8" s="4" customFormat="1" ht="21.75" customHeight="1" thickBot="1" x14ac:dyDescent="0.3">
      <c r="A28" s="91" t="s">
        <v>47</v>
      </c>
      <c r="B28" s="92" t="s">
        <v>186</v>
      </c>
      <c r="C28" s="79" t="s">
        <v>193</v>
      </c>
      <c r="D28" s="93" t="s">
        <v>187</v>
      </c>
      <c r="E28" s="102" t="s">
        <v>18</v>
      </c>
      <c r="F28" s="80">
        <v>22.8</v>
      </c>
      <c r="G28" s="137" t="s">
        <v>195</v>
      </c>
      <c r="H28" s="138"/>
    </row>
    <row r="29" spans="1:8" s="4" customFormat="1" ht="15.75" customHeight="1" thickBot="1" x14ac:dyDescent="0.3">
      <c r="A29" s="143"/>
      <c r="B29" s="148"/>
      <c r="C29" s="22" t="s">
        <v>20</v>
      </c>
      <c r="D29" s="23" t="s">
        <v>71</v>
      </c>
      <c r="E29" s="97"/>
      <c r="F29" s="40"/>
      <c r="G29" s="121"/>
      <c r="H29" s="122"/>
    </row>
    <row r="30" spans="1:8" s="4" customFormat="1" ht="33.75" customHeight="1" x14ac:dyDescent="0.25">
      <c r="A30" s="12" t="s">
        <v>72</v>
      </c>
      <c r="B30" s="37">
        <v>94279</v>
      </c>
      <c r="C30" s="12" t="s">
        <v>21</v>
      </c>
      <c r="D30" s="38" t="s">
        <v>73</v>
      </c>
      <c r="E30" s="98" t="s">
        <v>18</v>
      </c>
      <c r="F30" s="13">
        <v>260</v>
      </c>
      <c r="G30" s="123" t="s">
        <v>158</v>
      </c>
      <c r="H30" s="124"/>
    </row>
    <row r="31" spans="1:8" s="4" customFormat="1" ht="24.75" customHeight="1" x14ac:dyDescent="0.25">
      <c r="A31" s="32" t="s">
        <v>47</v>
      </c>
      <c r="B31" s="30" t="s">
        <v>64</v>
      </c>
      <c r="C31" s="12" t="s">
        <v>23</v>
      </c>
      <c r="D31" s="15" t="s">
        <v>65</v>
      </c>
      <c r="E31" s="98" t="s">
        <v>16</v>
      </c>
      <c r="F31" s="3">
        <v>21</v>
      </c>
      <c r="G31" s="137" t="s">
        <v>103</v>
      </c>
      <c r="H31" s="138"/>
    </row>
    <row r="32" spans="1:8" s="4" customFormat="1" ht="24.75" customHeight="1" x14ac:dyDescent="0.25">
      <c r="A32" s="32" t="s">
        <v>47</v>
      </c>
      <c r="B32" s="30" t="s">
        <v>66</v>
      </c>
      <c r="C32" s="12" t="s">
        <v>33</v>
      </c>
      <c r="D32" s="15" t="s">
        <v>67</v>
      </c>
      <c r="E32" s="98" t="s">
        <v>12</v>
      </c>
      <c r="F32" s="3">
        <v>420</v>
      </c>
      <c r="G32" s="137" t="s">
        <v>104</v>
      </c>
      <c r="H32" s="138"/>
    </row>
    <row r="33" spans="1:8" s="4" customFormat="1" ht="24.75" customHeight="1" x14ac:dyDescent="0.25">
      <c r="A33" s="32" t="s">
        <v>47</v>
      </c>
      <c r="B33" s="30" t="s">
        <v>56</v>
      </c>
      <c r="C33" s="12" t="s">
        <v>34</v>
      </c>
      <c r="D33" s="15" t="s">
        <v>57</v>
      </c>
      <c r="E33" s="98" t="s">
        <v>99</v>
      </c>
      <c r="F33" s="3">
        <v>16</v>
      </c>
      <c r="G33" s="137" t="s">
        <v>105</v>
      </c>
      <c r="H33" s="138"/>
    </row>
    <row r="34" spans="1:8" s="4" customFormat="1" ht="30" customHeight="1" thickBot="1" x14ac:dyDescent="0.3">
      <c r="A34" s="32" t="s">
        <v>47</v>
      </c>
      <c r="B34" s="30" t="s">
        <v>58</v>
      </c>
      <c r="C34" s="12" t="s">
        <v>159</v>
      </c>
      <c r="D34" s="15" t="s">
        <v>59</v>
      </c>
      <c r="E34" s="98" t="s">
        <v>99</v>
      </c>
      <c r="F34" s="3">
        <v>2</v>
      </c>
      <c r="G34" s="137" t="s">
        <v>106</v>
      </c>
      <c r="H34" s="138"/>
    </row>
    <row r="35" spans="1:8" s="4" customFormat="1" ht="24.75" customHeight="1" thickBot="1" x14ac:dyDescent="0.3">
      <c r="A35" s="143"/>
      <c r="B35" s="148"/>
      <c r="C35" s="22" t="s">
        <v>22</v>
      </c>
      <c r="D35" s="23" t="s">
        <v>90</v>
      </c>
      <c r="E35" s="97"/>
      <c r="F35" s="40"/>
      <c r="G35" s="143"/>
      <c r="H35" s="144"/>
    </row>
    <row r="36" spans="1:8" s="4" customFormat="1" ht="24.75" customHeight="1" x14ac:dyDescent="0.25">
      <c r="A36" s="12" t="s">
        <v>47</v>
      </c>
      <c r="B36" s="12" t="s">
        <v>91</v>
      </c>
      <c r="C36" s="12" t="s">
        <v>41</v>
      </c>
      <c r="D36" s="43" t="s">
        <v>92</v>
      </c>
      <c r="E36" s="98" t="s">
        <v>12</v>
      </c>
      <c r="F36" s="13">
        <v>4</v>
      </c>
      <c r="G36" s="123" t="s">
        <v>107</v>
      </c>
      <c r="H36" s="124"/>
    </row>
    <row r="37" spans="1:8" s="4" customFormat="1" ht="38.25" customHeight="1" x14ac:dyDescent="0.25">
      <c r="A37" s="2" t="s">
        <v>47</v>
      </c>
      <c r="B37" s="30" t="s">
        <v>93</v>
      </c>
      <c r="C37" s="12" t="s">
        <v>42</v>
      </c>
      <c r="D37" s="15" t="s">
        <v>94</v>
      </c>
      <c r="E37" s="99" t="s">
        <v>19</v>
      </c>
      <c r="F37" s="3">
        <v>40.799999999999997</v>
      </c>
      <c r="G37" s="150" t="s">
        <v>109</v>
      </c>
      <c r="H37" s="151"/>
    </row>
    <row r="38" spans="1:8" s="4" customFormat="1" ht="46.5" customHeight="1" x14ac:dyDescent="0.25">
      <c r="A38" s="2" t="s">
        <v>47</v>
      </c>
      <c r="B38" s="30" t="s">
        <v>95</v>
      </c>
      <c r="C38" s="12" t="s">
        <v>43</v>
      </c>
      <c r="D38" s="15" t="s">
        <v>96</v>
      </c>
      <c r="E38" s="99" t="s">
        <v>16</v>
      </c>
      <c r="F38" s="3">
        <v>1.25</v>
      </c>
      <c r="G38" s="150" t="s">
        <v>108</v>
      </c>
      <c r="H38" s="151"/>
    </row>
    <row r="39" spans="1:8" s="4" customFormat="1" ht="40.5" customHeight="1" thickBot="1" x14ac:dyDescent="0.3">
      <c r="A39" s="2" t="s">
        <v>47</v>
      </c>
      <c r="B39" s="30" t="s">
        <v>97</v>
      </c>
      <c r="C39" s="12" t="s">
        <v>44</v>
      </c>
      <c r="D39" s="15" t="s">
        <v>98</v>
      </c>
      <c r="E39" s="99" t="s">
        <v>16</v>
      </c>
      <c r="F39" s="3">
        <v>1.25</v>
      </c>
      <c r="G39" s="150" t="s">
        <v>108</v>
      </c>
      <c r="H39" s="151"/>
    </row>
    <row r="40" spans="1:8" s="4" customFormat="1" ht="15.75" customHeight="1" thickBot="1" x14ac:dyDescent="0.3">
      <c r="A40" s="143"/>
      <c r="B40" s="144"/>
      <c r="C40" s="39" t="s">
        <v>160</v>
      </c>
      <c r="D40" s="23" t="s">
        <v>74</v>
      </c>
      <c r="E40" s="97"/>
      <c r="F40" s="40"/>
      <c r="G40" s="143"/>
      <c r="H40" s="144"/>
    </row>
    <row r="41" spans="1:8" s="11" customFormat="1" ht="26.25" customHeight="1" x14ac:dyDescent="0.25">
      <c r="A41" s="33" t="s">
        <v>47</v>
      </c>
      <c r="B41" s="33" t="s">
        <v>75</v>
      </c>
      <c r="C41" s="1" t="s">
        <v>161</v>
      </c>
      <c r="D41" s="16" t="s">
        <v>76</v>
      </c>
      <c r="E41" s="99" t="s">
        <v>18</v>
      </c>
      <c r="F41" s="9">
        <v>400</v>
      </c>
      <c r="G41" s="123" t="s">
        <v>110</v>
      </c>
      <c r="H41" s="124"/>
    </row>
    <row r="42" spans="1:8" s="4" customFormat="1" ht="22.5" customHeight="1" x14ac:dyDescent="0.25">
      <c r="A42" s="33" t="s">
        <v>47</v>
      </c>
      <c r="B42" s="32" t="s">
        <v>77</v>
      </c>
      <c r="C42" s="1" t="s">
        <v>162</v>
      </c>
      <c r="D42" s="10" t="s">
        <v>78</v>
      </c>
      <c r="E42" s="98" t="s">
        <v>99</v>
      </c>
      <c r="F42" s="14">
        <v>12</v>
      </c>
      <c r="G42" s="137" t="s">
        <v>111</v>
      </c>
      <c r="H42" s="138"/>
    </row>
    <row r="43" spans="1:8" s="4" customFormat="1" ht="13.5" customHeight="1" x14ac:dyDescent="0.25">
      <c r="A43" s="33" t="s">
        <v>47</v>
      </c>
      <c r="B43" s="32" t="s">
        <v>79</v>
      </c>
      <c r="C43" s="1" t="s">
        <v>163</v>
      </c>
      <c r="D43" s="10" t="s">
        <v>80</v>
      </c>
      <c r="E43" s="98" t="s">
        <v>99</v>
      </c>
      <c r="F43" s="14">
        <v>4</v>
      </c>
      <c r="G43" s="137" t="s">
        <v>102</v>
      </c>
      <c r="H43" s="138"/>
    </row>
    <row r="44" spans="1:8" s="4" customFormat="1" ht="22.5" customHeight="1" x14ac:dyDescent="0.25">
      <c r="A44" s="33" t="s">
        <v>47</v>
      </c>
      <c r="B44" s="32" t="s">
        <v>81</v>
      </c>
      <c r="C44" s="1" t="s">
        <v>164</v>
      </c>
      <c r="D44" s="10" t="s">
        <v>82</v>
      </c>
      <c r="E44" s="98" t="s">
        <v>99</v>
      </c>
      <c r="F44" s="14">
        <v>8</v>
      </c>
      <c r="G44" s="137" t="s">
        <v>112</v>
      </c>
      <c r="H44" s="138"/>
    </row>
    <row r="45" spans="1:8" s="4" customFormat="1" ht="23.25" customHeight="1" x14ac:dyDescent="0.25">
      <c r="A45" s="33" t="s">
        <v>47</v>
      </c>
      <c r="B45" s="32" t="s">
        <v>83</v>
      </c>
      <c r="C45" s="1" t="s">
        <v>165</v>
      </c>
      <c r="D45" s="16" t="s">
        <v>84</v>
      </c>
      <c r="E45" s="98" t="s">
        <v>99</v>
      </c>
      <c r="F45" s="14">
        <v>20</v>
      </c>
      <c r="G45" s="137" t="s">
        <v>113</v>
      </c>
      <c r="H45" s="138"/>
    </row>
    <row r="46" spans="1:8" s="4" customFormat="1" ht="14.25" customHeight="1" x14ac:dyDescent="0.25">
      <c r="A46" s="33" t="s">
        <v>47</v>
      </c>
      <c r="B46" s="32" t="s">
        <v>85</v>
      </c>
      <c r="C46" s="1" t="s">
        <v>166</v>
      </c>
      <c r="D46" s="24" t="s">
        <v>86</v>
      </c>
      <c r="E46" s="99" t="s">
        <v>18</v>
      </c>
      <c r="F46" s="9">
        <v>400</v>
      </c>
      <c r="G46" s="137" t="s">
        <v>110</v>
      </c>
      <c r="H46" s="138"/>
    </row>
    <row r="47" spans="1:8" s="4" customFormat="1" ht="22.5" customHeight="1" x14ac:dyDescent="0.25">
      <c r="A47" s="33" t="s">
        <v>47</v>
      </c>
      <c r="B47" s="32" t="s">
        <v>87</v>
      </c>
      <c r="C47" s="1" t="s">
        <v>167</v>
      </c>
      <c r="D47" s="16" t="s">
        <v>88</v>
      </c>
      <c r="E47" s="98" t="s">
        <v>99</v>
      </c>
      <c r="F47" s="14">
        <v>12</v>
      </c>
      <c r="G47" s="137" t="s">
        <v>111</v>
      </c>
      <c r="H47" s="138"/>
    </row>
    <row r="48" spans="1:8" s="17" customFormat="1" ht="12.75" customHeight="1" x14ac:dyDescent="0.25">
      <c r="A48" s="36"/>
      <c r="E48" s="103"/>
      <c r="G48" s="18"/>
    </row>
    <row r="49" spans="1:7" s="17" customFormat="1" ht="12.75" customHeight="1" x14ac:dyDescent="0.25">
      <c r="A49" s="36"/>
      <c r="E49" s="103"/>
      <c r="G49" s="18"/>
    </row>
    <row r="50" spans="1:7" s="17" customFormat="1" ht="12.75" customHeight="1" x14ac:dyDescent="0.25">
      <c r="A50" s="36"/>
      <c r="E50" s="103"/>
      <c r="G50" s="18"/>
    </row>
    <row r="51" spans="1:7" s="17" customFormat="1" ht="12.75" customHeight="1" x14ac:dyDescent="0.25">
      <c r="A51" s="36"/>
      <c r="E51" s="103"/>
      <c r="G51" s="18"/>
    </row>
    <row r="56" spans="1:7" x14ac:dyDescent="0.25">
      <c r="D56" s="19" t="s">
        <v>38</v>
      </c>
    </row>
    <row r="57" spans="1:7" x14ac:dyDescent="0.25">
      <c r="D57" s="19" t="s">
        <v>32</v>
      </c>
    </row>
    <row r="58" spans="1:7" x14ac:dyDescent="0.25">
      <c r="D58" s="19" t="s">
        <v>37</v>
      </c>
    </row>
    <row r="59" spans="1:7" x14ac:dyDescent="0.25">
      <c r="D59" s="19" t="s">
        <v>36</v>
      </c>
    </row>
  </sheetData>
  <mergeCells count="53">
    <mergeCell ref="G11:H11"/>
    <mergeCell ref="G28:H28"/>
    <mergeCell ref="G21:H21"/>
    <mergeCell ref="G22:H22"/>
    <mergeCell ref="G23:H23"/>
    <mergeCell ref="G24:H24"/>
    <mergeCell ref="G25:H25"/>
    <mergeCell ref="G47:H47"/>
    <mergeCell ref="G40:H40"/>
    <mergeCell ref="A35:B35"/>
    <mergeCell ref="G35:H35"/>
    <mergeCell ref="G36:H36"/>
    <mergeCell ref="G37:H37"/>
    <mergeCell ref="G38:H38"/>
    <mergeCell ref="G39:H39"/>
    <mergeCell ref="G45:H45"/>
    <mergeCell ref="G41:H41"/>
    <mergeCell ref="G42:H42"/>
    <mergeCell ref="G43:H43"/>
    <mergeCell ref="G44:H44"/>
    <mergeCell ref="G46:H46"/>
    <mergeCell ref="G31:H31"/>
    <mergeCell ref="G32:H32"/>
    <mergeCell ref="G34:H34"/>
    <mergeCell ref="G7:H8"/>
    <mergeCell ref="A40:B40"/>
    <mergeCell ref="G9:H9"/>
    <mergeCell ref="G10:H10"/>
    <mergeCell ref="A8:B8"/>
    <mergeCell ref="A13:B13"/>
    <mergeCell ref="A29:B29"/>
    <mergeCell ref="G12:H12"/>
    <mergeCell ref="G14:H14"/>
    <mergeCell ref="G15:H15"/>
    <mergeCell ref="G33:H33"/>
    <mergeCell ref="G16:H16"/>
    <mergeCell ref="G13:H13"/>
    <mergeCell ref="G29:H29"/>
    <mergeCell ref="G30:H30"/>
    <mergeCell ref="A1:B6"/>
    <mergeCell ref="C1:H1"/>
    <mergeCell ref="C2:H2"/>
    <mergeCell ref="C3:H3"/>
    <mergeCell ref="C4:H4"/>
    <mergeCell ref="C5:H5"/>
    <mergeCell ref="C6:H6"/>
    <mergeCell ref="A17:B17"/>
    <mergeCell ref="G17:H17"/>
    <mergeCell ref="G18:H18"/>
    <mergeCell ref="G19:H19"/>
    <mergeCell ref="G20:H20"/>
    <mergeCell ref="G26:H26"/>
    <mergeCell ref="G27:H27"/>
  </mergeCells>
  <pageMargins left="0.511811024" right="0.511811024" top="0.78740157499999996" bottom="0.78740157499999996" header="0.31496062000000002" footer="0.31496062000000002"/>
  <pageSetup paperSize="9" scale="95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19" workbookViewId="0">
      <selection activeCell="H6" sqref="H6"/>
    </sheetView>
  </sheetViews>
  <sheetFormatPr defaultRowHeight="15" x14ac:dyDescent="0.25"/>
  <cols>
    <col min="1" max="1" width="33.42578125" customWidth="1"/>
    <col min="3" max="3" width="30.140625" customWidth="1"/>
    <col min="4" max="4" width="25.28515625" customWidth="1"/>
  </cols>
  <sheetData>
    <row r="1" spans="1:4" ht="25.5" customHeight="1" x14ac:dyDescent="0.25">
      <c r="A1" s="152"/>
      <c r="B1" s="155" t="s">
        <v>13</v>
      </c>
      <c r="C1" s="156"/>
      <c r="D1" s="157"/>
    </row>
    <row r="2" spans="1:4" ht="18.75" customHeight="1" thickBot="1" x14ac:dyDescent="0.3">
      <c r="A2" s="153"/>
      <c r="B2" s="158" t="s">
        <v>48</v>
      </c>
      <c r="C2" s="159"/>
      <c r="D2" s="160"/>
    </row>
    <row r="3" spans="1:4" ht="21.75" customHeight="1" thickBot="1" x14ac:dyDescent="0.3">
      <c r="A3" s="127"/>
      <c r="B3" s="161" t="s">
        <v>148</v>
      </c>
      <c r="C3" s="162"/>
      <c r="D3" s="163"/>
    </row>
    <row r="4" spans="1:4" ht="26.25" customHeight="1" x14ac:dyDescent="0.25">
      <c r="A4" s="153"/>
      <c r="B4" s="164" t="s">
        <v>149</v>
      </c>
      <c r="C4" s="165"/>
      <c r="D4" s="166"/>
    </row>
    <row r="5" spans="1:4" ht="35.25" customHeight="1" thickBot="1" x14ac:dyDescent="0.3">
      <c r="A5" s="154"/>
      <c r="B5" s="167" t="s">
        <v>114</v>
      </c>
      <c r="C5" s="168"/>
      <c r="D5" s="169"/>
    </row>
    <row r="6" spans="1:4" x14ac:dyDescent="0.25">
      <c r="A6" s="44" t="s">
        <v>115</v>
      </c>
      <c r="B6" s="172">
        <v>6.5000000000000006E-3</v>
      </c>
      <c r="C6" s="172"/>
      <c r="D6" s="173"/>
    </row>
    <row r="7" spans="1:4" x14ac:dyDescent="0.25">
      <c r="A7" s="45" t="s">
        <v>116</v>
      </c>
      <c r="B7" s="174">
        <v>0.03</v>
      </c>
      <c r="C7" s="174"/>
      <c r="D7" s="175"/>
    </row>
    <row r="8" spans="1:4" x14ac:dyDescent="0.25">
      <c r="A8" s="45" t="s">
        <v>117</v>
      </c>
      <c r="B8" s="176">
        <v>0.05</v>
      </c>
      <c r="C8" s="176"/>
      <c r="D8" s="177"/>
    </row>
    <row r="9" spans="1:4" x14ac:dyDescent="0.25">
      <c r="A9" s="45" t="s">
        <v>118</v>
      </c>
      <c r="B9" s="178">
        <f>SUM(B6:B8)</f>
        <v>8.6499999999999994E-2</v>
      </c>
      <c r="C9" s="179"/>
      <c r="D9" s="180"/>
    </row>
    <row r="10" spans="1:4" x14ac:dyDescent="0.25">
      <c r="A10" s="181" t="s">
        <v>119</v>
      </c>
      <c r="B10" s="182"/>
      <c r="C10" s="182"/>
      <c r="D10" s="183"/>
    </row>
    <row r="11" spans="1:4" x14ac:dyDescent="0.25">
      <c r="A11" s="45" t="s">
        <v>120</v>
      </c>
      <c r="B11" s="174">
        <v>4.7100000000000003E-2</v>
      </c>
      <c r="C11" s="174"/>
      <c r="D11" s="175"/>
    </row>
    <row r="12" spans="1:4" x14ac:dyDescent="0.25">
      <c r="A12" s="45" t="s">
        <v>121</v>
      </c>
      <c r="B12" s="174">
        <v>8.0000000000000002E-3</v>
      </c>
      <c r="C12" s="174"/>
      <c r="D12" s="175"/>
    </row>
    <row r="13" spans="1:4" x14ac:dyDescent="0.25">
      <c r="A13" s="45" t="s">
        <v>122</v>
      </c>
      <c r="B13" s="174">
        <v>9.7000000000000003E-3</v>
      </c>
      <c r="C13" s="174"/>
      <c r="D13" s="175"/>
    </row>
    <row r="14" spans="1:4" hidden="1" x14ac:dyDescent="0.25">
      <c r="A14" s="45" t="s">
        <v>123</v>
      </c>
      <c r="B14" s="184">
        <v>0</v>
      </c>
      <c r="C14" s="185"/>
      <c r="D14" s="186"/>
    </row>
    <row r="15" spans="1:4" x14ac:dyDescent="0.25">
      <c r="A15" s="45" t="s">
        <v>124</v>
      </c>
      <c r="B15" s="174">
        <v>9.7999999999999997E-3</v>
      </c>
      <c r="C15" s="174"/>
      <c r="D15" s="175"/>
    </row>
    <row r="16" spans="1:4" x14ac:dyDescent="0.25">
      <c r="A16" s="45" t="s">
        <v>125</v>
      </c>
      <c r="B16" s="174">
        <v>6.2E-2</v>
      </c>
      <c r="C16" s="174"/>
      <c r="D16" s="175"/>
    </row>
    <row r="17" spans="1:4" ht="15.75" thickBot="1" x14ac:dyDescent="0.3">
      <c r="A17" s="45"/>
      <c r="B17" s="170">
        <f>SUM(B11:B16)</f>
        <v>0.1366</v>
      </c>
      <c r="C17" s="170"/>
      <c r="D17" s="171"/>
    </row>
    <row r="18" spans="1:4" ht="18.75" thickBot="1" x14ac:dyDescent="0.3">
      <c r="A18" s="46"/>
      <c r="B18" s="188" t="s">
        <v>126</v>
      </c>
      <c r="C18" s="189"/>
      <c r="D18" s="47">
        <f>(((1+B11+B12+B13+B14)*(1+B15)*(1+B16))/(1-B9)-1)</f>
        <v>0.25002694305418727</v>
      </c>
    </row>
    <row r="19" spans="1:4" x14ac:dyDescent="0.25">
      <c r="A19" s="48"/>
      <c r="B19" s="49"/>
      <c r="C19" s="50"/>
      <c r="D19" s="51"/>
    </row>
    <row r="20" spans="1:4" x14ac:dyDescent="0.25">
      <c r="A20" s="190" t="s">
        <v>127</v>
      </c>
      <c r="B20" s="190"/>
      <c r="C20" s="190"/>
      <c r="D20" s="190"/>
    </row>
    <row r="21" spans="1:4" x14ac:dyDescent="0.25">
      <c r="A21" s="52"/>
      <c r="B21" s="52"/>
      <c r="C21" s="52"/>
      <c r="D21" s="52"/>
    </row>
    <row r="22" spans="1:4" ht="15.75" thickBot="1" x14ac:dyDescent="0.3">
      <c r="A22" s="191" t="s">
        <v>128</v>
      </c>
      <c r="B22" s="192" t="s">
        <v>129</v>
      </c>
      <c r="C22" s="192"/>
      <c r="D22" s="193" t="s">
        <v>130</v>
      </c>
    </row>
    <row r="23" spans="1:4" x14ac:dyDescent="0.25">
      <c r="A23" s="191"/>
      <c r="B23" s="195" t="s">
        <v>131</v>
      </c>
      <c r="C23" s="195"/>
      <c r="D23" s="194"/>
    </row>
    <row r="24" spans="1:4" x14ac:dyDescent="0.25">
      <c r="A24" s="195"/>
      <c r="B24" s="195"/>
      <c r="C24" s="195"/>
      <c r="D24" s="195"/>
    </row>
    <row r="25" spans="1:4" x14ac:dyDescent="0.25">
      <c r="A25" s="52" t="s">
        <v>132</v>
      </c>
      <c r="B25" s="52"/>
      <c r="C25" s="52"/>
      <c r="D25" s="52"/>
    </row>
    <row r="26" spans="1:4" x14ac:dyDescent="0.25">
      <c r="A26" s="53" t="s">
        <v>133</v>
      </c>
      <c r="B26" s="187" t="s">
        <v>134</v>
      </c>
      <c r="C26" s="187"/>
      <c r="D26" s="52"/>
    </row>
    <row r="27" spans="1:4" x14ac:dyDescent="0.25">
      <c r="A27" s="53" t="s">
        <v>135</v>
      </c>
      <c r="B27" s="187" t="s">
        <v>136</v>
      </c>
      <c r="C27" s="187"/>
      <c r="D27" s="52"/>
    </row>
    <row r="28" spans="1:4" x14ac:dyDescent="0.25">
      <c r="A28" s="53" t="s">
        <v>137</v>
      </c>
      <c r="B28" s="187" t="s">
        <v>138</v>
      </c>
      <c r="C28" s="187"/>
      <c r="D28" s="52"/>
    </row>
    <row r="29" spans="1:4" x14ac:dyDescent="0.25">
      <c r="A29" s="53" t="s">
        <v>139</v>
      </c>
      <c r="B29" s="187" t="s">
        <v>140</v>
      </c>
      <c r="C29" s="187"/>
      <c r="D29" s="52"/>
    </row>
    <row r="30" spans="1:4" x14ac:dyDescent="0.25">
      <c r="A30" s="53" t="s">
        <v>141</v>
      </c>
      <c r="B30" s="187" t="s">
        <v>142</v>
      </c>
      <c r="C30" s="187"/>
      <c r="D30" s="52"/>
    </row>
    <row r="31" spans="1:4" x14ac:dyDescent="0.25">
      <c r="A31" s="53" t="s">
        <v>143</v>
      </c>
      <c r="B31" s="187" t="s">
        <v>144</v>
      </c>
      <c r="C31" s="187"/>
      <c r="D31" s="52"/>
    </row>
    <row r="32" spans="1:4" x14ac:dyDescent="0.25">
      <c r="A32" s="53" t="s">
        <v>145</v>
      </c>
      <c r="B32" s="48" t="s">
        <v>146</v>
      </c>
      <c r="C32" s="48"/>
      <c r="D32" s="52"/>
    </row>
    <row r="33" spans="1:4" x14ac:dyDescent="0.25">
      <c r="A33" s="48"/>
      <c r="B33" s="195"/>
      <c r="C33" s="195"/>
      <c r="D33" s="51"/>
    </row>
    <row r="37" spans="1:4" x14ac:dyDescent="0.25">
      <c r="A37" s="196" t="s">
        <v>32</v>
      </c>
      <c r="B37" s="196"/>
      <c r="C37" s="196"/>
      <c r="D37" s="196"/>
    </row>
    <row r="38" spans="1:4" x14ac:dyDescent="0.25">
      <c r="A38" s="197" t="s">
        <v>147</v>
      </c>
      <c r="B38" s="197"/>
      <c r="C38" s="197"/>
      <c r="D38" s="197"/>
    </row>
    <row r="39" spans="1:4" ht="15.75" x14ac:dyDescent="0.25">
      <c r="A39" s="198" t="s">
        <v>36</v>
      </c>
      <c r="B39" s="198"/>
      <c r="C39" s="198"/>
      <c r="D39" s="198"/>
    </row>
  </sheetData>
  <mergeCells count="35">
    <mergeCell ref="B31:C31"/>
    <mergeCell ref="B33:C33"/>
    <mergeCell ref="A37:D37"/>
    <mergeCell ref="A38:D38"/>
    <mergeCell ref="A39:D39"/>
    <mergeCell ref="B30:C30"/>
    <mergeCell ref="B18:C18"/>
    <mergeCell ref="A20:D20"/>
    <mergeCell ref="A22:A23"/>
    <mergeCell ref="B22:C22"/>
    <mergeCell ref="D22:D23"/>
    <mergeCell ref="B23:C23"/>
    <mergeCell ref="A24:D24"/>
    <mergeCell ref="B26:C26"/>
    <mergeCell ref="B27:C27"/>
    <mergeCell ref="B28:C28"/>
    <mergeCell ref="B29:C29"/>
    <mergeCell ref="B17:D17"/>
    <mergeCell ref="B6:D6"/>
    <mergeCell ref="B7:D7"/>
    <mergeCell ref="B8:D8"/>
    <mergeCell ref="B9:D9"/>
    <mergeCell ref="A10:D10"/>
    <mergeCell ref="B11:D11"/>
    <mergeCell ref="B12:D12"/>
    <mergeCell ref="B13:D13"/>
    <mergeCell ref="B14:D14"/>
    <mergeCell ref="B15:D15"/>
    <mergeCell ref="B16:D16"/>
    <mergeCell ref="A1:A5"/>
    <mergeCell ref="B1:D1"/>
    <mergeCell ref="B2:D2"/>
    <mergeCell ref="B3:D3"/>
    <mergeCell ref="B4:D4"/>
    <mergeCell ref="B5:D5"/>
  </mergeCells>
  <pageMargins left="0.511811024" right="0.511811024" top="0.78740157499999996" bottom="0.78740157499999996" header="0.31496062000000002" footer="0.31496062000000002"/>
  <pageSetup paperSize="9" scale="9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ORÇAMENTO</vt:lpstr>
      <vt:lpstr>MEMORIAL DE CÁLCULO</vt:lpstr>
      <vt:lpstr>BDI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2022-08-16T17:40:59Z</cp:lastPrinted>
  <dcterms:created xsi:type="dcterms:W3CDTF">2017-05-03T14:02:09Z</dcterms:created>
  <dcterms:modified xsi:type="dcterms:W3CDTF">2022-09-08T18:58:16Z</dcterms:modified>
</cp:coreProperties>
</file>